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35" windowHeight="10350" tabRatio="65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K6"/>
  <c r="L6"/>
  <c r="M6"/>
  <c r="N6"/>
  <c r="O6"/>
  <c r="P6"/>
  <c r="Q6"/>
  <c r="I6"/>
  <c r="C6"/>
  <c r="J10"/>
  <c r="K10"/>
  <c r="L10"/>
  <c r="M10"/>
  <c r="N10"/>
  <c r="O10"/>
  <c r="P10"/>
  <c r="Q10"/>
  <c r="I11"/>
  <c r="I10" s="1"/>
  <c r="C27"/>
  <c r="J27"/>
  <c r="K27"/>
  <c r="L27"/>
  <c r="M27"/>
  <c r="N27"/>
  <c r="O27"/>
  <c r="P27"/>
  <c r="Q27"/>
  <c r="I9"/>
  <c r="I8"/>
  <c r="I24"/>
  <c r="I25"/>
  <c r="I26"/>
  <c r="I14"/>
  <c r="I15"/>
  <c r="I16"/>
  <c r="I17"/>
  <c r="I18"/>
  <c r="I13"/>
  <c r="I49"/>
  <c r="I48"/>
  <c r="I47"/>
  <c r="I46"/>
  <c r="I45"/>
  <c r="I44"/>
  <c r="Q43"/>
  <c r="P43"/>
  <c r="O43"/>
  <c r="N43"/>
  <c r="M43"/>
  <c r="L43"/>
  <c r="K43"/>
  <c r="J43"/>
  <c r="D43"/>
  <c r="C43"/>
  <c r="I42"/>
  <c r="I41"/>
  <c r="I40"/>
  <c r="I39"/>
  <c r="I38"/>
  <c r="I37"/>
  <c r="I36"/>
  <c r="I35"/>
  <c r="I34"/>
  <c r="I33"/>
  <c r="I32"/>
  <c r="I31"/>
  <c r="Q30"/>
  <c r="P30"/>
  <c r="O30"/>
  <c r="N30"/>
  <c r="M30"/>
  <c r="L30"/>
  <c r="K30"/>
  <c r="J30"/>
  <c r="C30"/>
  <c r="I29"/>
  <c r="I28"/>
  <c r="Q23"/>
  <c r="P23"/>
  <c r="O23"/>
  <c r="N23"/>
  <c r="M23"/>
  <c r="L23"/>
  <c r="K23"/>
  <c r="J23"/>
  <c r="C23"/>
  <c r="I22"/>
  <c r="I21"/>
  <c r="I20"/>
  <c r="Q19"/>
  <c r="P19"/>
  <c r="O19"/>
  <c r="N19"/>
  <c r="M19"/>
  <c r="L19"/>
  <c r="K19"/>
  <c r="J19"/>
  <c r="C19"/>
  <c r="R12"/>
  <c r="Q12"/>
  <c r="P12"/>
  <c r="O12"/>
  <c r="N12"/>
  <c r="M12"/>
  <c r="L12"/>
  <c r="K12"/>
  <c r="J12"/>
  <c r="C12"/>
  <c r="Q7"/>
  <c r="P7"/>
  <c r="O7"/>
  <c r="N7"/>
  <c r="M7"/>
  <c r="L7"/>
  <c r="K7"/>
  <c r="J7"/>
  <c r="C7"/>
  <c r="I19" l="1"/>
  <c r="I27"/>
  <c r="I30"/>
  <c r="I7"/>
  <c r="I12"/>
  <c r="I23"/>
  <c r="I43"/>
</calcChain>
</file>

<file path=xl/sharedStrings.xml><?xml version="1.0" encoding="utf-8"?>
<sst xmlns="http://schemas.openxmlformats.org/spreadsheetml/2006/main" count="187" uniqueCount="144">
  <si>
    <t>序号</t>
  </si>
  <si>
    <t>项目资金名称</t>
  </si>
  <si>
    <t>资金金额</t>
  </si>
  <si>
    <t>资金来源</t>
  </si>
  <si>
    <t>财政厅文号</t>
  </si>
  <si>
    <t>地区拨付文号</t>
  </si>
  <si>
    <t>收到资金时间</t>
  </si>
  <si>
    <t>拨付资金时间</t>
  </si>
  <si>
    <t>合  计</t>
  </si>
  <si>
    <t>已  分  配  情  况</t>
  </si>
  <si>
    <t>备注</t>
  </si>
  <si>
    <t>新财</t>
  </si>
  <si>
    <t>塔地财</t>
  </si>
  <si>
    <t>地直</t>
  </si>
  <si>
    <t>塔城市</t>
  </si>
  <si>
    <t>额敏县</t>
  </si>
  <si>
    <t>乌苏市</t>
  </si>
  <si>
    <t>沙湾县</t>
  </si>
  <si>
    <t>托里县</t>
  </si>
  <si>
    <t>裕民县</t>
  </si>
  <si>
    <t>和丰县</t>
  </si>
  <si>
    <t>合计</t>
  </si>
  <si>
    <t>扶贫中心</t>
  </si>
  <si>
    <t>中央</t>
  </si>
  <si>
    <t>自治区</t>
  </si>
  <si>
    <t>综合科</t>
  </si>
  <si>
    <t>农综办</t>
  </si>
  <si>
    <t>教科文科</t>
  </si>
  <si>
    <t>农业科</t>
  </si>
  <si>
    <t>社保科</t>
  </si>
  <si>
    <t>经济建设科</t>
  </si>
  <si>
    <t>关于提前下达2021年中央大中型水库移民后期扶持资金预算的通知</t>
  </si>
  <si>
    <r>
      <t>新财农〔2020〕99</t>
    </r>
    <r>
      <rPr>
        <sz val="10"/>
        <rFont val="宋体"/>
        <family val="3"/>
        <charset val="134"/>
        <scheme val="minor"/>
      </rPr>
      <t>号</t>
    </r>
  </si>
  <si>
    <t>塔地财农【2020】50号</t>
  </si>
  <si>
    <r>
      <t>2020.12</t>
    </r>
    <r>
      <rPr>
        <sz val="10"/>
        <rFont val="宋体"/>
        <family val="3"/>
        <charset val="134"/>
        <scheme val="minor"/>
      </rPr>
      <t>.09</t>
    </r>
  </si>
  <si>
    <r>
      <t>2020.</t>
    </r>
    <r>
      <rPr>
        <sz val="10"/>
        <rFont val="宋体"/>
        <family val="3"/>
        <charset val="134"/>
        <scheme val="minor"/>
      </rPr>
      <t>12.10</t>
    </r>
  </si>
  <si>
    <t>关于提前下达2021年中央农田建设补助资金（统筹整合部分）预算的通知</t>
  </si>
  <si>
    <t>新财农〔2020〕102号</t>
  </si>
  <si>
    <t>塔地财农【2020】56号</t>
  </si>
  <si>
    <t>2020.12.18</t>
  </si>
  <si>
    <t>关于提前下达2021年中央农田建设补助资金（项目部分）预算的通知</t>
  </si>
  <si>
    <t>新财农〔2020〕101号</t>
  </si>
  <si>
    <t>塔地财农【2020】57号</t>
  </si>
  <si>
    <t>关于提前下达2021年中央林业草原生态保护恢复资金预算的通知</t>
  </si>
  <si>
    <t>新财资环[2020]90号</t>
  </si>
  <si>
    <t>塔地财建〔2020〕135号</t>
  </si>
  <si>
    <t>关于提前下达2021年中央土壤污染防治资金预算的通知</t>
  </si>
  <si>
    <t>新财资环〔2020〕87号</t>
  </si>
  <si>
    <t>塔地财建〔2020〕134号</t>
  </si>
  <si>
    <t>关于提前下达2021年生猪（牛羊）调出大县奖励资金预算指标的通知</t>
  </si>
  <si>
    <t>新财建〔2020〕225号</t>
  </si>
  <si>
    <t>塔地财建〔2020〕122号</t>
  </si>
  <si>
    <t>关于提前下达2021年车辆购置税收入补助地方资金预算(第一批)的通知</t>
  </si>
  <si>
    <t>新财建〔2020〕268号</t>
  </si>
  <si>
    <t>塔地财建〔2020〕153号</t>
  </si>
  <si>
    <t>关于下达2021年服务业发展资金预算的通知</t>
  </si>
  <si>
    <t>新财建〔2020〕259号</t>
  </si>
  <si>
    <t>塔地财建〔2021〕11</t>
  </si>
  <si>
    <t>关于提前下达2021年城乡义务教育项目直达资金的通知</t>
  </si>
  <si>
    <t>新财教[2020]188号</t>
  </si>
  <si>
    <t>塔地财教[2020]67号</t>
  </si>
  <si>
    <t>2020.12.22</t>
  </si>
  <si>
    <t>2020.12.25</t>
  </si>
  <si>
    <t>关于提前下达2021年现代职业教育质量提升计划专项参照直达资金的通知</t>
  </si>
  <si>
    <t>新财教〔2020〕186号</t>
  </si>
  <si>
    <t>塔地财教[2020]65号</t>
  </si>
  <si>
    <t>关于提前下达2021年学生资助补助直达资金的通知</t>
  </si>
  <si>
    <t>新财教〔2020〕196号</t>
  </si>
  <si>
    <t>塔地财教[2020]68号</t>
  </si>
  <si>
    <r>
      <t>2</t>
    </r>
    <r>
      <rPr>
        <sz val="11"/>
        <color theme="1"/>
        <rFont val="宋体"/>
        <family val="3"/>
        <charset val="134"/>
        <scheme val="minor"/>
      </rPr>
      <t>020.12.22</t>
    </r>
  </si>
  <si>
    <r>
      <t>2</t>
    </r>
    <r>
      <rPr>
        <sz val="11"/>
        <color theme="1"/>
        <rFont val="宋体"/>
        <family val="3"/>
        <charset val="134"/>
        <scheme val="minor"/>
      </rPr>
      <t>020.12.25</t>
    </r>
  </si>
  <si>
    <t>金融科</t>
    <phoneticPr fontId="28" type="noConversion"/>
  </si>
  <si>
    <t>关于下达2021年中央提前告知财政专项扶贫资金（暂定名）预算的通知</t>
  </si>
  <si>
    <r>
      <t>新财扶〔2020〕40</t>
    </r>
    <r>
      <rPr>
        <sz val="10"/>
        <rFont val="宋体"/>
        <family val="3"/>
        <charset val="134"/>
        <scheme val="minor"/>
      </rPr>
      <t>号</t>
    </r>
  </si>
  <si>
    <t>塔地财扶【2020】21号</t>
  </si>
  <si>
    <r>
      <t>2020.12</t>
    </r>
    <r>
      <rPr>
        <sz val="10"/>
        <rFont val="宋体"/>
        <family val="3"/>
        <charset val="134"/>
        <scheme val="minor"/>
      </rPr>
      <t>.01</t>
    </r>
  </si>
  <si>
    <r>
      <t>2020.</t>
    </r>
    <r>
      <rPr>
        <sz val="10"/>
        <rFont val="宋体"/>
        <family val="3"/>
        <charset val="134"/>
        <scheme val="minor"/>
      </rPr>
      <t>12.03</t>
    </r>
  </si>
  <si>
    <t>关于下达2021年自治区提前告知财政专项扶贫资金（暂定名）预算指标的通知</t>
  </si>
  <si>
    <t>新财扶〔2020〕42号</t>
  </si>
  <si>
    <t>塔地财扶【2020】22号</t>
  </si>
  <si>
    <t>2020.12.28</t>
  </si>
  <si>
    <t>关于提前下达2021年城乡居民基本医疗保险中央财政补助资金</t>
  </si>
  <si>
    <t>新财社[2020]238号</t>
  </si>
  <si>
    <t>塔地财社[2020]131号，塔地财社[2020]121号</t>
  </si>
  <si>
    <t>关于提前下达2021年中央财政残疾人事业发展补助资金</t>
  </si>
  <si>
    <t>新财社[2020]232号</t>
  </si>
  <si>
    <t>塔地财社[2020]124号</t>
  </si>
  <si>
    <t>关于提前下达2021年中央财政医疗救助补助资金</t>
  </si>
  <si>
    <t>新财社[2020]34号</t>
  </si>
  <si>
    <t>塔地财社[2020]125号</t>
  </si>
  <si>
    <t>关于提前下达2021年中央财政城乡居民基本养老保险补助资金</t>
  </si>
  <si>
    <t>新财社[2020]233号</t>
  </si>
  <si>
    <t>塔地财社[2020]126号</t>
  </si>
  <si>
    <t>关于提前下达中央财政2021年优抚对象医疗保障经费</t>
  </si>
  <si>
    <t>新财社[2020]245号</t>
  </si>
  <si>
    <t>塔地财社[2020]128号</t>
  </si>
  <si>
    <t>关于提前下达中央财政2021年优抚对象保障经费</t>
  </si>
  <si>
    <t>新财社[2020]249号</t>
  </si>
  <si>
    <t>塔地财社[2020]129号</t>
  </si>
  <si>
    <t>关于提前下达2021年中央基本药物制度补助资金</t>
  </si>
  <si>
    <t>新财社[2020]259号</t>
  </si>
  <si>
    <t>塔地财社[2020]139号</t>
  </si>
  <si>
    <t>关于提前下达2021年医疗服务与保障能力提升（中医药事业传承与发展部分）补助资金</t>
  </si>
  <si>
    <t>新财社[2020]265号</t>
  </si>
  <si>
    <t>塔地财社[2020]138号</t>
  </si>
  <si>
    <t>关于提前下达2021年中央财政农村危房改造补助资金</t>
  </si>
  <si>
    <t>新财社[2020]251号</t>
  </si>
  <si>
    <t>塔地财社[2021]1号</t>
  </si>
  <si>
    <t>关于提前下达2021年中央财政困难群众救助补助资金</t>
  </si>
  <si>
    <t>新财社[2020]252号</t>
  </si>
  <si>
    <t>塔地财社[2021]2号</t>
  </si>
  <si>
    <t>关于提前下达2021年中央财政就业补助资金</t>
  </si>
  <si>
    <t>新财社[2020]250号</t>
  </si>
  <si>
    <t>塔地财社[2021]3号</t>
  </si>
  <si>
    <t>关于提前下达2021年基本公共卫生服务补助资金</t>
  </si>
  <si>
    <t>新财社[2020]262号</t>
  </si>
  <si>
    <t>塔地财社[2020]146号</t>
  </si>
  <si>
    <t>中央</t>
    <phoneticPr fontId="28" type="noConversion"/>
  </si>
  <si>
    <t>关于下达提前下达普惠金融专项2021年中央预算指标的通知</t>
  </si>
  <si>
    <t>新财金[2020]61号</t>
  </si>
  <si>
    <t>塔地财金【2020】31号</t>
  </si>
  <si>
    <t>关于下达提前下达普惠金融专项2021年自治区预算指标的通知</t>
  </si>
  <si>
    <t>新财金[2020]67号</t>
  </si>
  <si>
    <t>塔地财金【2020】38号</t>
  </si>
  <si>
    <t>关于提前下达2021年中央农村综合改革转移支付预算（统筹整合部分）的通知</t>
  </si>
  <si>
    <t>新财农【2020】128号</t>
  </si>
  <si>
    <t>塔地乡财【2020】3号</t>
  </si>
  <si>
    <t>关于提前下达2021年自治区农村综合改革转移支付预算（统筹整合部分）的通知</t>
  </si>
  <si>
    <t>新财农【2020】130号</t>
  </si>
  <si>
    <t>塔地乡财【2020】4号</t>
  </si>
  <si>
    <t>关于提前下达2021年中央农村综合改革转移支付预算（美丽乡村建设）的通知</t>
  </si>
  <si>
    <t>新财农【2020】127号</t>
  </si>
  <si>
    <t>塔地乡财【2020】5号</t>
  </si>
  <si>
    <t>关于提前下达2021年中央农村综合改革转移支付预算（农村公益事业财政奖补资金）的通知</t>
  </si>
  <si>
    <t>塔地乡财【2020】6号</t>
  </si>
  <si>
    <t>关于提前下达2021年中央农村综合改革转移支付预算（扶持村集体经济）的通知</t>
  </si>
  <si>
    <t>塔地乡财【2020】7号</t>
  </si>
  <si>
    <t>关于提前下达2021年自治区农村综合改革转移支付预算（扶持村集体经济）的通知</t>
  </si>
  <si>
    <t>新财农【2020】129号</t>
  </si>
  <si>
    <t>塔地乡财【2020】8号</t>
  </si>
  <si>
    <t>202１年纳入扶贫监控平台资金台账（2月3日）</t>
    <phoneticPr fontId="28" type="noConversion"/>
  </si>
  <si>
    <t>新财综【2020】32号</t>
  </si>
  <si>
    <t>塔地财综【2020】20号</t>
  </si>
  <si>
    <t>关于提前下达2021年自治区彩票公益金用于涉农整合预算的通知</t>
    <phoneticPr fontId="28" type="noConversion"/>
  </si>
</sst>
</file>

<file path=xl/styles.xml><?xml version="1.0" encoding="utf-8"?>
<styleSheet xmlns="http://schemas.openxmlformats.org/spreadsheetml/2006/main">
  <numFmts count="1">
    <numFmt numFmtId="180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方正黑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0" fillId="0" borderId="0"/>
    <xf numFmtId="0" fontId="25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0" fillId="2" borderId="0" xfId="0" applyFill="1" applyAlignment="1"/>
    <xf numFmtId="0" fontId="2" fillId="2" borderId="0" xfId="0" applyFont="1" applyFill="1" applyBorder="1" applyAlignment="1"/>
    <xf numFmtId="0" fontId="2" fillId="0" borderId="0" xfId="0" applyFont="1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3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4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31" fontId="15" fillId="8" borderId="1" xfId="0" applyNumberFormat="1" applyFont="1" applyFill="1" applyBorder="1">
      <alignment vertical="center"/>
    </xf>
    <xf numFmtId="0" fontId="15" fillId="8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6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8" borderId="4" xfId="1" applyFont="1" applyFill="1" applyBorder="1" applyAlignment="1">
      <alignment horizontal="center" vertical="center" wrapText="1"/>
    </xf>
    <xf numFmtId="0" fontId="15" fillId="8" borderId="4" xfId="0" applyFont="1" applyFill="1" applyBorder="1">
      <alignment vertical="center"/>
    </xf>
    <xf numFmtId="0" fontId="0" fillId="8" borderId="1" xfId="0" applyFill="1" applyBorder="1">
      <alignment vertical="center"/>
    </xf>
    <xf numFmtId="0" fontId="3" fillId="0" borderId="4" xfId="3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16" fillId="8" borderId="4" xfId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0" fillId="0" borderId="4" xfId="0" applyFill="1" applyBorder="1">
      <alignment vertical="center"/>
    </xf>
    <xf numFmtId="0" fontId="0" fillId="2" borderId="0" xfId="0" applyFill="1" applyBorder="1" applyAlignment="1"/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180" fontId="12" fillId="8" borderId="1" xfId="1" applyNumberFormat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12" fillId="8" borderId="4" xfId="1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0" xfId="0" applyFont="1" applyFill="1" applyBorder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3" borderId="1" xfId="5" applyFont="1" applyFill="1" applyBorder="1" applyAlignment="1">
      <alignment horizontal="justify" vertical="center"/>
    </xf>
    <xf numFmtId="0" fontId="21" fillId="3" borderId="1" xfId="5" applyFont="1" applyFill="1" applyBorder="1" applyAlignment="1">
      <alignment horizontal="justify" vertical="center" wrapText="1"/>
    </xf>
    <xf numFmtId="0" fontId="27" fillId="3" borderId="1" xfId="5" applyFont="1" applyFill="1" applyBorder="1" applyAlignment="1">
      <alignment vertical="center" wrapText="1"/>
    </xf>
    <xf numFmtId="0" fontId="21" fillId="3" borderId="1" xfId="5" applyFont="1" applyFill="1" applyBorder="1" applyAlignment="1">
      <alignment horizontal="justify" vertical="center"/>
    </xf>
    <xf numFmtId="0" fontId="22" fillId="0" borderId="1" xfId="5" applyFont="1" applyFill="1" applyBorder="1" applyAlignment="1">
      <alignment horizontal="center" vertical="center"/>
    </xf>
    <xf numFmtId="31" fontId="22" fillId="0" borderId="1" xfId="7" applyNumberFormat="1" applyFont="1" applyFill="1" applyBorder="1" applyAlignment="1">
      <alignment horizontal="center" vertical="center"/>
    </xf>
    <xf numFmtId="0" fontId="22" fillId="0" borderId="1" xfId="6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/>
    </xf>
    <xf numFmtId="31" fontId="21" fillId="0" borderId="1" xfId="7" applyNumberFormat="1" applyFont="1" applyFill="1" applyBorder="1" applyAlignment="1">
      <alignment horizontal="center" vertical="center"/>
    </xf>
    <xf numFmtId="0" fontId="21" fillId="0" borderId="1" xfId="6" applyFont="1" applyFill="1" applyBorder="1" applyAlignment="1">
      <alignment horizontal="center" vertical="center" wrapText="1"/>
    </xf>
    <xf numFmtId="14" fontId="21" fillId="0" borderId="1" xfId="5" applyNumberFormat="1" applyFont="1" applyFill="1" applyBorder="1" applyAlignment="1">
      <alignment horizontal="center" vertical="center"/>
    </xf>
    <xf numFmtId="180" fontId="11" fillId="6" borderId="1" xfId="0" applyNumberFormat="1" applyFont="1" applyFill="1" applyBorder="1" applyAlignment="1">
      <alignment horizontal="center" vertical="center"/>
    </xf>
    <xf numFmtId="0" fontId="31" fillId="8" borderId="1" xfId="1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/>
    </xf>
    <xf numFmtId="0" fontId="23" fillId="0" borderId="1" xfId="8" applyFont="1" applyFill="1" applyBorder="1" applyAlignment="1">
      <alignment horizontal="left" vertical="center" wrapText="1"/>
    </xf>
    <xf numFmtId="0" fontId="21" fillId="0" borderId="1" xfId="7" applyFont="1" applyFill="1" applyBorder="1" applyAlignment="1">
      <alignment horizontal="center" vertical="center"/>
    </xf>
    <xf numFmtId="0" fontId="27" fillId="0" borderId="1" xfId="8" applyFont="1" applyFill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0" fontId="22" fillId="0" borderId="1" xfId="6" applyFont="1" applyBorder="1" applyAlignment="1">
      <alignment horizontal="center" vertical="center" wrapText="1"/>
    </xf>
    <xf numFmtId="0" fontId="23" fillId="2" borderId="1" xfId="6" applyFont="1" applyFill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2" fillId="0" borderId="5" xfId="6" applyFont="1" applyBorder="1" applyAlignment="1">
      <alignment horizontal="center" vertical="center" wrapText="1"/>
    </xf>
    <xf numFmtId="0" fontId="23" fillId="2" borderId="5" xfId="6" applyFont="1" applyFill="1" applyBorder="1" applyAlignment="1">
      <alignment horizontal="center" vertical="center" wrapText="1"/>
    </xf>
    <xf numFmtId="31" fontId="25" fillId="0" borderId="5" xfId="7" applyNumberFormat="1" applyFont="1" applyBorder="1" applyAlignment="1">
      <alignment horizontal="center" vertical="center"/>
    </xf>
    <xf numFmtId="31" fontId="25" fillId="0" borderId="1" xfId="7" applyNumberFormat="1" applyFont="1" applyBorder="1" applyAlignment="1">
      <alignment horizontal="center" vertical="center"/>
    </xf>
    <xf numFmtId="31" fontId="25" fillId="0" borderId="5" xfId="7" applyNumberFormat="1" applyFont="1" applyBorder="1" applyAlignment="1">
      <alignment vertical="center"/>
    </xf>
    <xf numFmtId="31" fontId="25" fillId="0" borderId="1" xfId="7" applyNumberFormat="1" applyFont="1" applyBorder="1" applyAlignment="1">
      <alignment vertical="center"/>
    </xf>
    <xf numFmtId="0" fontId="25" fillId="0" borderId="5" xfId="7" applyBorder="1" applyAlignment="1">
      <alignment horizontal="center" vertical="center"/>
    </xf>
    <xf numFmtId="0" fontId="21" fillId="0" borderId="5" xfId="6" applyFont="1" applyBorder="1" applyAlignment="1">
      <alignment horizontal="center" vertical="center" wrapText="1"/>
    </xf>
    <xf numFmtId="0" fontId="25" fillId="0" borderId="5" xfId="7" applyBorder="1">
      <alignment vertical="center"/>
    </xf>
    <xf numFmtId="0" fontId="0" fillId="0" borderId="0" xfId="0" applyAlignment="1">
      <alignment vertical="center"/>
    </xf>
    <xf numFmtId="0" fontId="27" fillId="3" borderId="5" xfId="7" applyFont="1" applyFill="1" applyBorder="1" applyAlignment="1">
      <alignment vertical="center" wrapText="1"/>
    </xf>
    <xf numFmtId="0" fontId="21" fillId="3" borderId="5" xfId="7" applyFont="1" applyFill="1" applyBorder="1" applyAlignment="1">
      <alignment horizontal="justify" vertical="center"/>
    </xf>
    <xf numFmtId="0" fontId="21" fillId="3" borderId="5" xfId="6" applyFont="1" applyFill="1" applyBorder="1" applyAlignment="1">
      <alignment horizontal="center" vertical="center" wrapText="1"/>
    </xf>
    <xf numFmtId="0" fontId="23" fillId="3" borderId="5" xfId="6" applyFont="1" applyFill="1" applyBorder="1" applyAlignment="1">
      <alignment horizontal="center" vertical="center" wrapText="1"/>
    </xf>
    <xf numFmtId="31" fontId="21" fillId="3" borderId="5" xfId="7" applyNumberFormat="1" applyFont="1" applyFill="1" applyBorder="1">
      <alignment vertical="center"/>
    </xf>
    <xf numFmtId="0" fontId="22" fillId="3" borderId="5" xfId="6" applyFont="1" applyFill="1" applyBorder="1" applyAlignment="1">
      <alignment horizontal="center" vertical="center" wrapText="1"/>
    </xf>
    <xf numFmtId="0" fontId="21" fillId="3" borderId="1" xfId="7" applyFont="1" applyFill="1" applyBorder="1">
      <alignment vertical="center"/>
    </xf>
    <xf numFmtId="0" fontId="21" fillId="0" borderId="5" xfId="6" applyFont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3" fillId="2" borderId="5" xfId="6" applyFont="1" applyFill="1" applyBorder="1" applyAlignment="1">
      <alignment horizontal="center" vertical="center" wrapText="1"/>
    </xf>
    <xf numFmtId="0" fontId="22" fillId="0" borderId="5" xfId="6" applyFont="1" applyBorder="1" applyAlignment="1">
      <alignment horizontal="center" vertical="center" wrapText="1"/>
    </xf>
    <xf numFmtId="31" fontId="1" fillId="0" borderId="5" xfId="10" applyNumberFormat="1" applyBorder="1">
      <alignment vertical="center"/>
    </xf>
    <xf numFmtId="0" fontId="29" fillId="0" borderId="0" xfId="0" applyFont="1" applyAlignment="1">
      <alignment horizontal="center" vertical="center"/>
    </xf>
    <xf numFmtId="0" fontId="1" fillId="0" borderId="5" xfId="10" applyBorder="1">
      <alignment vertical="center"/>
    </xf>
    <xf numFmtId="180" fontId="11" fillId="6" borderId="4" xfId="0" applyNumberFormat="1" applyFont="1" applyFill="1" applyBorder="1" applyAlignment="1">
      <alignment horizontal="center" vertical="center"/>
    </xf>
    <xf numFmtId="0" fontId="22" fillId="0" borderId="1" xfId="6" applyFont="1" applyBorder="1" applyAlignment="1">
      <alignment horizontal="center" vertical="center" wrapText="1"/>
    </xf>
    <xf numFmtId="0" fontId="21" fillId="3" borderId="1" xfId="6" applyFont="1" applyFill="1" applyBorder="1" applyAlignment="1">
      <alignment horizontal="center" vertical="center" wrapText="1"/>
    </xf>
    <xf numFmtId="0" fontId="22" fillId="3" borderId="1" xfId="6" applyFont="1" applyFill="1" applyBorder="1" applyAlignment="1">
      <alignment horizontal="center" vertical="center" wrapText="1"/>
    </xf>
    <xf numFmtId="31" fontId="22" fillId="3" borderId="1" xfId="6" applyNumberFormat="1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 wrapText="1"/>
    </xf>
    <xf numFmtId="0" fontId="23" fillId="3" borderId="1" xfId="7" applyFont="1" applyFill="1" applyBorder="1" applyAlignment="1">
      <alignment horizontal="center" vertical="center" wrapText="1"/>
    </xf>
    <xf numFmtId="0" fontId="22" fillId="3" borderId="1" xfId="7" applyFont="1" applyFill="1" applyBorder="1" applyAlignment="1">
      <alignment horizontal="center" vertical="center"/>
    </xf>
    <xf numFmtId="0" fontId="22" fillId="0" borderId="1" xfId="6" applyFont="1" applyBorder="1" applyAlignment="1">
      <alignment horizontal="center" vertical="center" wrapText="1"/>
    </xf>
    <xf numFmtId="0" fontId="25" fillId="3" borderId="1" xfId="7" applyFill="1" applyBorder="1" applyAlignment="1">
      <alignment horizontal="center" vertical="center"/>
    </xf>
    <xf numFmtId="0" fontId="22" fillId="3" borderId="1" xfId="6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/>
    </xf>
    <xf numFmtId="0" fontId="32" fillId="0" borderId="1" xfId="7" applyFont="1" applyBorder="1">
      <alignment vertical="center"/>
    </xf>
    <xf numFmtId="0" fontId="32" fillId="3" borderId="1" xfId="7" applyFont="1" applyFill="1" applyBorder="1">
      <alignment vertical="center"/>
    </xf>
    <xf numFmtId="0" fontId="22" fillId="0" borderId="1" xfId="7" applyFont="1" applyBorder="1">
      <alignment vertical="center"/>
    </xf>
    <xf numFmtId="0" fontId="27" fillId="3" borderId="1" xfId="7" applyFont="1" applyFill="1" applyBorder="1" applyAlignment="1">
      <alignment vertical="center" wrapText="1"/>
    </xf>
    <xf numFmtId="0" fontId="21" fillId="3" borderId="1" xfId="7" applyFont="1" applyFill="1" applyBorder="1" applyAlignment="1">
      <alignment horizontal="justify" vertical="center"/>
    </xf>
    <xf numFmtId="14" fontId="21" fillId="3" borderId="1" xfId="7" applyNumberFormat="1" applyFont="1" applyFill="1" applyBorder="1" applyAlignment="1">
      <alignment horizontal="justify" vertical="center"/>
    </xf>
  </cellXfs>
  <cellStyles count="11">
    <cellStyle name="常规" xfId="0" builtinId="0"/>
    <cellStyle name="常规 11 2 2" xfId="1"/>
    <cellStyle name="常规 11 2 2 2" xfId="6"/>
    <cellStyle name="常规 2" xfId="3"/>
    <cellStyle name="常规 2 2" xfId="2"/>
    <cellStyle name="常规 2 2 2" xfId="7"/>
    <cellStyle name="常规 2 3" xfId="8"/>
    <cellStyle name="常规 3" xfId="4"/>
    <cellStyle name="常规 3 2" xfId="9"/>
    <cellStyle name="常规 4" xfId="5"/>
    <cellStyle name="常规 5" xfId="1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B5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4" sqref="F24"/>
    </sheetView>
  </sheetViews>
  <sheetFormatPr defaultColWidth="9" defaultRowHeight="13.5"/>
  <cols>
    <col min="1" max="1" width="5.25" customWidth="1"/>
    <col min="2" max="2" width="29.375" customWidth="1"/>
    <col min="3" max="3" width="12.375" customWidth="1"/>
    <col min="4" max="4" width="9.25"/>
    <col min="5" max="5" width="15.375" customWidth="1"/>
    <col min="6" max="6" width="18.875" customWidth="1"/>
    <col min="7" max="7" width="16.125" customWidth="1"/>
    <col min="8" max="8" width="14.75" customWidth="1"/>
    <col min="9" max="9" width="13.25" bestFit="1" customWidth="1"/>
    <col min="10" max="10" width="11.375" customWidth="1"/>
    <col min="11" max="14" width="11.625"/>
    <col min="15" max="15" width="11.375" customWidth="1"/>
    <col min="16" max="16" width="11.25" customWidth="1"/>
    <col min="17" max="17" width="10.375"/>
  </cols>
  <sheetData>
    <row r="2" spans="1:22" ht="33.75" customHeight="1">
      <c r="A2" s="121" t="s">
        <v>140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22" ht="18" customHeight="1">
      <c r="H3" s="11"/>
    </row>
    <row r="4" spans="1:22" s="1" customFormat="1" ht="18" customHeight="1">
      <c r="A4" s="71" t="s">
        <v>0</v>
      </c>
      <c r="B4" s="72" t="s">
        <v>1</v>
      </c>
      <c r="C4" s="71" t="s">
        <v>2</v>
      </c>
      <c r="D4" s="73" t="s">
        <v>3</v>
      </c>
      <c r="E4" s="13" t="s">
        <v>4</v>
      </c>
      <c r="F4" s="13" t="s">
        <v>5</v>
      </c>
      <c r="G4" s="74" t="s">
        <v>6</v>
      </c>
      <c r="H4" s="74" t="s">
        <v>7</v>
      </c>
      <c r="I4" s="75" t="s">
        <v>8</v>
      </c>
      <c r="J4" s="71" t="s">
        <v>9</v>
      </c>
      <c r="K4" s="71"/>
      <c r="L4" s="71"/>
      <c r="M4" s="71"/>
      <c r="N4" s="71"/>
      <c r="O4" s="71"/>
      <c r="P4" s="71"/>
      <c r="Q4" s="71"/>
      <c r="R4" s="73" t="s">
        <v>10</v>
      </c>
      <c r="S4" s="42"/>
      <c r="T4" s="42"/>
      <c r="U4" s="42"/>
      <c r="V4" s="42"/>
    </row>
    <row r="5" spans="1:22" s="1" customFormat="1" ht="30.75" customHeight="1">
      <c r="A5" s="71"/>
      <c r="B5" s="72"/>
      <c r="C5" s="71"/>
      <c r="D5" s="73"/>
      <c r="E5" s="12" t="s">
        <v>11</v>
      </c>
      <c r="F5" s="13" t="s">
        <v>12</v>
      </c>
      <c r="G5" s="74"/>
      <c r="H5" s="74"/>
      <c r="I5" s="76"/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  <c r="Q5" s="12" t="s">
        <v>20</v>
      </c>
      <c r="R5" s="73"/>
      <c r="S5" s="42"/>
      <c r="T5" s="42"/>
      <c r="U5" s="42"/>
      <c r="V5" s="42"/>
    </row>
    <row r="6" spans="1:22" s="1" customFormat="1" ht="30.75" customHeight="1">
      <c r="A6" s="14"/>
      <c r="B6" s="15" t="s">
        <v>21</v>
      </c>
      <c r="C6" s="89">
        <f>C7+C10+C12+C19+C23+C27+C30+C43</f>
        <v>159346.41</v>
      </c>
      <c r="D6" s="16"/>
      <c r="E6" s="14"/>
      <c r="F6" s="16"/>
      <c r="G6" s="17"/>
      <c r="H6" s="17"/>
      <c r="I6" s="123">
        <f>I7+I10+I12+I19+I23+I27+I30+I43</f>
        <v>159346.41</v>
      </c>
      <c r="J6" s="123">
        <f t="shared" ref="J6:Q6" si="0">J7+J10+J12+J19+J23+J27+J30+J43</f>
        <v>31932.73</v>
      </c>
      <c r="K6" s="123">
        <f t="shared" si="0"/>
        <v>18604.760000000002</v>
      </c>
      <c r="L6" s="123">
        <f t="shared" si="0"/>
        <v>24621.940000000002</v>
      </c>
      <c r="M6" s="123">
        <f t="shared" si="0"/>
        <v>23205.16</v>
      </c>
      <c r="N6" s="123">
        <f t="shared" si="0"/>
        <v>20939.54</v>
      </c>
      <c r="O6" s="123">
        <f t="shared" si="0"/>
        <v>19681.43</v>
      </c>
      <c r="P6" s="123">
        <f t="shared" si="0"/>
        <v>12185.79</v>
      </c>
      <c r="Q6" s="123">
        <f t="shared" si="0"/>
        <v>8175.0599999999995</v>
      </c>
      <c r="R6" s="43"/>
      <c r="S6" s="42"/>
      <c r="T6" s="42"/>
      <c r="U6" s="42"/>
      <c r="V6" s="42"/>
    </row>
    <row r="7" spans="1:22" ht="36" customHeight="1">
      <c r="A7" s="18"/>
      <c r="B7" s="19" t="s">
        <v>22</v>
      </c>
      <c r="C7" s="20">
        <f>SUM(C8:C9)</f>
        <v>16147</v>
      </c>
      <c r="D7" s="20"/>
      <c r="E7" s="20"/>
      <c r="F7" s="21"/>
      <c r="G7" s="22"/>
      <c r="H7" s="23"/>
      <c r="I7" s="32">
        <f>SUM(I8:I9)</f>
        <v>16147</v>
      </c>
      <c r="J7" s="20">
        <f>SUM(J8:J9)</f>
        <v>0</v>
      </c>
      <c r="K7" s="20">
        <f>SUM(K8:K9)</f>
        <v>1416</v>
      </c>
      <c r="L7" s="20">
        <f>SUM(L8:L9)</f>
        <v>3935</v>
      </c>
      <c r="M7" s="20">
        <f>SUM(M8:M9)</f>
        <v>0</v>
      </c>
      <c r="N7" s="20">
        <f>SUM(N8:N9)</f>
        <v>0</v>
      </c>
      <c r="O7" s="20">
        <f>SUM(O8:O9)</f>
        <v>6868</v>
      </c>
      <c r="P7" s="20">
        <f>SUM(P8:P9)</f>
        <v>2689</v>
      </c>
      <c r="Q7" s="20">
        <f>SUM(Q8:Q9)</f>
        <v>1239</v>
      </c>
      <c r="R7" s="34"/>
      <c r="S7" s="44"/>
      <c r="T7" s="44"/>
      <c r="U7" s="44"/>
      <c r="V7" s="44"/>
    </row>
    <row r="8" spans="1:22" ht="36" customHeight="1">
      <c r="A8" s="24">
        <v>1</v>
      </c>
      <c r="B8" s="109" t="s">
        <v>72</v>
      </c>
      <c r="C8" s="110">
        <v>13507</v>
      </c>
      <c r="D8" s="110" t="s">
        <v>23</v>
      </c>
      <c r="E8" s="110" t="s">
        <v>73</v>
      </c>
      <c r="F8" s="110" t="s">
        <v>74</v>
      </c>
      <c r="G8" s="110" t="s">
        <v>75</v>
      </c>
      <c r="H8" s="110" t="s">
        <v>76</v>
      </c>
      <c r="I8" s="110">
        <f>SUM(J8:Q8)</f>
        <v>13507</v>
      </c>
      <c r="J8" s="110"/>
      <c r="K8" s="110">
        <v>1371</v>
      </c>
      <c r="L8" s="110">
        <v>3815</v>
      </c>
      <c r="M8" s="110"/>
      <c r="N8" s="110"/>
      <c r="O8" s="110">
        <v>4542</v>
      </c>
      <c r="P8" s="110">
        <v>2581</v>
      </c>
      <c r="Q8" s="110">
        <v>1198</v>
      </c>
      <c r="R8" s="28"/>
      <c r="S8" s="44"/>
      <c r="T8" s="44"/>
      <c r="U8" s="44"/>
      <c r="V8" s="44"/>
    </row>
    <row r="9" spans="1:22" ht="42.75" customHeight="1">
      <c r="A9" s="24">
        <v>2</v>
      </c>
      <c r="B9" s="109" t="s">
        <v>77</v>
      </c>
      <c r="C9" s="110">
        <v>2640</v>
      </c>
      <c r="D9" s="110" t="s">
        <v>24</v>
      </c>
      <c r="E9" s="110" t="s">
        <v>78</v>
      </c>
      <c r="F9" s="110" t="s">
        <v>79</v>
      </c>
      <c r="G9" s="110" t="s">
        <v>62</v>
      </c>
      <c r="H9" s="110" t="s">
        <v>80</v>
      </c>
      <c r="I9" s="110">
        <f>SUM(J9:Q9)</f>
        <v>2640</v>
      </c>
      <c r="J9" s="110"/>
      <c r="K9" s="110">
        <v>45</v>
      </c>
      <c r="L9" s="110">
        <v>120</v>
      </c>
      <c r="M9" s="110"/>
      <c r="N9" s="110"/>
      <c r="O9" s="110">
        <v>2326</v>
      </c>
      <c r="P9" s="110">
        <v>108</v>
      </c>
      <c r="Q9" s="110">
        <v>41</v>
      </c>
      <c r="R9" s="28"/>
      <c r="S9" s="44"/>
      <c r="T9" s="44"/>
      <c r="U9" s="44"/>
      <c r="V9" s="44"/>
    </row>
    <row r="10" spans="1:22" ht="47.25" customHeight="1">
      <c r="A10" s="25"/>
      <c r="B10" s="19" t="s">
        <v>25</v>
      </c>
      <c r="C10" s="26">
        <v>0.76</v>
      </c>
      <c r="D10" s="20"/>
      <c r="E10" s="20"/>
      <c r="F10" s="27"/>
      <c r="G10" s="22"/>
      <c r="H10" s="23"/>
      <c r="I10" s="33">
        <f>SUM(I11)</f>
        <v>0.76</v>
      </c>
      <c r="J10" s="33">
        <f t="shared" ref="J10:Q10" si="1">SUM(J11)</f>
        <v>0</v>
      </c>
      <c r="K10" s="33">
        <f t="shared" si="1"/>
        <v>0</v>
      </c>
      <c r="L10" s="33">
        <f t="shared" si="1"/>
        <v>0</v>
      </c>
      <c r="M10" s="33">
        <f t="shared" si="1"/>
        <v>0</v>
      </c>
      <c r="N10" s="33">
        <f t="shared" si="1"/>
        <v>0</v>
      </c>
      <c r="O10" s="33">
        <f t="shared" si="1"/>
        <v>0.76</v>
      </c>
      <c r="P10" s="33">
        <f t="shared" si="1"/>
        <v>0</v>
      </c>
      <c r="Q10" s="33">
        <f t="shared" si="1"/>
        <v>0</v>
      </c>
      <c r="R10" s="34"/>
      <c r="S10" s="44"/>
      <c r="T10" s="44"/>
      <c r="U10" s="44"/>
      <c r="V10" s="44"/>
    </row>
    <row r="11" spans="1:22" ht="47.25" customHeight="1">
      <c r="A11" s="24">
        <v>1</v>
      </c>
      <c r="B11" s="139" t="s">
        <v>143</v>
      </c>
      <c r="C11" s="140">
        <v>0.76</v>
      </c>
      <c r="D11" s="140" t="s">
        <v>24</v>
      </c>
      <c r="E11" s="140" t="s">
        <v>141</v>
      </c>
      <c r="F11" s="140" t="s">
        <v>142</v>
      </c>
      <c r="G11" s="141">
        <v>44189</v>
      </c>
      <c r="H11" s="141">
        <v>44194</v>
      </c>
      <c r="I11" s="36">
        <f>SUM(J11:Q11)</f>
        <v>0.76</v>
      </c>
      <c r="J11" s="28"/>
      <c r="K11" s="28"/>
      <c r="L11" s="28"/>
      <c r="M11" s="28"/>
      <c r="N11" s="28"/>
      <c r="O11" s="28">
        <v>0.76</v>
      </c>
      <c r="P11" s="28"/>
      <c r="Q11" s="28"/>
      <c r="R11" s="28"/>
      <c r="S11" s="44"/>
      <c r="T11" s="44"/>
      <c r="U11" s="44"/>
      <c r="V11" s="44"/>
    </row>
    <row r="12" spans="1:22" ht="47.25" customHeight="1">
      <c r="A12" s="25"/>
      <c r="B12" s="19" t="s">
        <v>26</v>
      </c>
      <c r="C12" s="26">
        <f>SUM(C13:C18)</f>
        <v>2079</v>
      </c>
      <c r="D12" s="20"/>
      <c r="E12" s="20"/>
      <c r="F12" s="27"/>
      <c r="G12" s="22"/>
      <c r="H12" s="23"/>
      <c r="I12" s="26">
        <f>SUM(I13:I18)</f>
        <v>2079</v>
      </c>
      <c r="J12" s="26">
        <f>SUM(J13:J18)</f>
        <v>0</v>
      </c>
      <c r="K12" s="26">
        <f>SUM(K13:K18)</f>
        <v>160</v>
      </c>
      <c r="L12" s="26">
        <f>SUM(L13:L18)</f>
        <v>410</v>
      </c>
      <c r="M12" s="26">
        <f>SUM(M13:M18)</f>
        <v>190</v>
      </c>
      <c r="N12" s="26">
        <f>SUM(N13:N18)</f>
        <v>30</v>
      </c>
      <c r="O12" s="26">
        <f>SUM(O13:O18)</f>
        <v>499</v>
      </c>
      <c r="P12" s="26">
        <f>SUM(P13:P18)</f>
        <v>370</v>
      </c>
      <c r="Q12" s="26">
        <f>SUM(Q13:Q18)</f>
        <v>420</v>
      </c>
      <c r="R12" s="26">
        <f>SUM(R13:R18)</f>
        <v>0</v>
      </c>
      <c r="S12" s="44"/>
      <c r="T12" s="44"/>
      <c r="U12" s="44"/>
      <c r="V12" s="44"/>
    </row>
    <row r="13" spans="1:22" s="2" customFormat="1" ht="33" customHeight="1">
      <c r="A13" s="12">
        <v>1</v>
      </c>
      <c r="B13" s="125" t="s">
        <v>124</v>
      </c>
      <c r="C13" s="126">
        <v>41</v>
      </c>
      <c r="D13" s="126" t="s">
        <v>23</v>
      </c>
      <c r="E13" s="126" t="s">
        <v>125</v>
      </c>
      <c r="F13" s="126" t="s">
        <v>126</v>
      </c>
      <c r="G13" s="127">
        <v>44188</v>
      </c>
      <c r="H13" s="127">
        <v>44193</v>
      </c>
      <c r="I13" s="35">
        <f>SUM(K13:Q13)</f>
        <v>41</v>
      </c>
      <c r="J13" s="133"/>
      <c r="K13" s="133"/>
      <c r="L13" s="133"/>
      <c r="M13" s="133"/>
      <c r="N13" s="133"/>
      <c r="O13" s="133">
        <v>41</v>
      </c>
      <c r="P13" s="133"/>
      <c r="Q13" s="133"/>
      <c r="R13" s="13"/>
    </row>
    <row r="14" spans="1:22" s="3" customFormat="1" ht="33" customHeight="1">
      <c r="A14" s="12">
        <v>2</v>
      </c>
      <c r="B14" s="129" t="s">
        <v>127</v>
      </c>
      <c r="C14" s="128">
        <v>18</v>
      </c>
      <c r="D14" s="128" t="s">
        <v>24</v>
      </c>
      <c r="E14" s="126" t="s">
        <v>128</v>
      </c>
      <c r="F14" s="126" t="s">
        <v>129</v>
      </c>
      <c r="G14" s="127">
        <v>44188</v>
      </c>
      <c r="H14" s="127">
        <v>44193</v>
      </c>
      <c r="I14" s="35">
        <f t="shared" ref="I14:I18" si="2">SUM(K14:Q14)</f>
        <v>18</v>
      </c>
      <c r="J14" s="135"/>
      <c r="K14" s="135"/>
      <c r="L14" s="135"/>
      <c r="M14" s="135"/>
      <c r="N14" s="135"/>
      <c r="O14" s="135">
        <v>18</v>
      </c>
      <c r="P14" s="135"/>
      <c r="Q14" s="135"/>
      <c r="R14" s="45"/>
    </row>
    <row r="15" spans="1:22" s="3" customFormat="1" ht="33" customHeight="1">
      <c r="A15" s="12">
        <v>3</v>
      </c>
      <c r="B15" s="124" t="s">
        <v>130</v>
      </c>
      <c r="C15" s="124">
        <v>450</v>
      </c>
      <c r="D15" s="126" t="s">
        <v>23</v>
      </c>
      <c r="E15" s="126" t="s">
        <v>131</v>
      </c>
      <c r="F15" s="126" t="s">
        <v>132</v>
      </c>
      <c r="G15" s="127">
        <v>44188</v>
      </c>
      <c r="H15" s="127">
        <v>44196</v>
      </c>
      <c r="I15" s="35">
        <f t="shared" si="2"/>
        <v>450</v>
      </c>
      <c r="J15" s="136"/>
      <c r="K15" s="136"/>
      <c r="L15" s="136"/>
      <c r="M15" s="136">
        <v>150</v>
      </c>
      <c r="N15" s="136"/>
      <c r="O15" s="132">
        <v>150</v>
      </c>
      <c r="P15" s="136">
        <v>150</v>
      </c>
      <c r="Q15" s="136"/>
      <c r="R15" s="37"/>
    </row>
    <row r="16" spans="1:22" s="4" customFormat="1" ht="45.75" customHeight="1">
      <c r="A16" s="29">
        <v>4</v>
      </c>
      <c r="B16" s="124" t="s">
        <v>133</v>
      </c>
      <c r="C16" s="126">
        <v>670</v>
      </c>
      <c r="D16" s="126" t="s">
        <v>23</v>
      </c>
      <c r="E16" s="126" t="s">
        <v>131</v>
      </c>
      <c r="F16" s="126" t="s">
        <v>134</v>
      </c>
      <c r="G16" s="127">
        <v>44188</v>
      </c>
      <c r="H16" s="127">
        <v>44196</v>
      </c>
      <c r="I16" s="35">
        <f t="shared" si="2"/>
        <v>670</v>
      </c>
      <c r="J16" s="137"/>
      <c r="K16" s="137">
        <v>60</v>
      </c>
      <c r="L16" s="137">
        <v>160</v>
      </c>
      <c r="M16" s="137">
        <v>40</v>
      </c>
      <c r="N16" s="137">
        <v>30</v>
      </c>
      <c r="O16" s="134">
        <v>140</v>
      </c>
      <c r="P16" s="137">
        <v>120</v>
      </c>
      <c r="Q16" s="137">
        <v>120</v>
      </c>
      <c r="R16" s="46"/>
    </row>
    <row r="17" spans="1:132" s="4" customFormat="1" ht="33" customHeight="1">
      <c r="A17" s="29">
        <v>5</v>
      </c>
      <c r="B17" s="124" t="s">
        <v>135</v>
      </c>
      <c r="C17" s="126">
        <v>750</v>
      </c>
      <c r="D17" s="126" t="s">
        <v>23</v>
      </c>
      <c r="E17" s="126" t="s">
        <v>131</v>
      </c>
      <c r="F17" s="126" t="s">
        <v>136</v>
      </c>
      <c r="G17" s="127">
        <v>44188</v>
      </c>
      <c r="H17" s="127">
        <v>44196</v>
      </c>
      <c r="I17" s="35">
        <f t="shared" si="2"/>
        <v>750</v>
      </c>
      <c r="J17" s="137"/>
      <c r="K17" s="137">
        <v>100</v>
      </c>
      <c r="L17" s="137">
        <v>250</v>
      </c>
      <c r="M17" s="137"/>
      <c r="N17" s="137"/>
      <c r="O17" s="134"/>
      <c r="P17" s="137">
        <v>100</v>
      </c>
      <c r="Q17" s="137">
        <v>300</v>
      </c>
      <c r="R17" s="38"/>
    </row>
    <row r="18" spans="1:132" s="3" customFormat="1" ht="33" customHeight="1">
      <c r="A18" s="12">
        <v>6</v>
      </c>
      <c r="B18" s="130" t="s">
        <v>137</v>
      </c>
      <c r="C18" s="124">
        <v>150</v>
      </c>
      <c r="D18" s="131" t="s">
        <v>24</v>
      </c>
      <c r="E18" s="126" t="s">
        <v>138</v>
      </c>
      <c r="F18" s="126" t="s">
        <v>139</v>
      </c>
      <c r="G18" s="127">
        <v>44188</v>
      </c>
      <c r="H18" s="127">
        <v>44196</v>
      </c>
      <c r="I18" s="35">
        <f t="shared" si="2"/>
        <v>150</v>
      </c>
      <c r="J18" s="138"/>
      <c r="K18" s="138"/>
      <c r="L18" s="138"/>
      <c r="M18" s="138"/>
      <c r="N18" s="138"/>
      <c r="O18" s="132">
        <v>150</v>
      </c>
      <c r="P18" s="138"/>
      <c r="Q18" s="138"/>
      <c r="R18" s="37"/>
    </row>
    <row r="19" spans="1:132" ht="36" customHeight="1">
      <c r="A19" s="25"/>
      <c r="B19" s="19" t="s">
        <v>27</v>
      </c>
      <c r="C19" s="26">
        <f>SUM(C20:C22)</f>
        <v>17535.830000000002</v>
      </c>
      <c r="D19" s="20"/>
      <c r="E19" s="20"/>
      <c r="F19" s="27"/>
      <c r="G19" s="22"/>
      <c r="H19" s="23"/>
      <c r="I19" s="39">
        <f>SUM(I20:I22)</f>
        <v>17535.830000000002</v>
      </c>
      <c r="J19" s="26">
        <f>SUM(J20:J22)</f>
        <v>1492.4299999999998</v>
      </c>
      <c r="K19" s="26">
        <f>SUM(K20:K22)</f>
        <v>2349.65</v>
      </c>
      <c r="L19" s="26">
        <f>SUM(L20:L22)</f>
        <v>2880.53</v>
      </c>
      <c r="M19" s="26">
        <f>SUM(M20:M22)</f>
        <v>3755.7400000000002</v>
      </c>
      <c r="N19" s="26">
        <f>SUM(N20:N22)</f>
        <v>3053.93</v>
      </c>
      <c r="O19" s="26">
        <f>SUM(O20:O22)</f>
        <v>1881.95</v>
      </c>
      <c r="P19" s="26">
        <f>SUM(P20:P22)</f>
        <v>860.43999999999994</v>
      </c>
      <c r="Q19" s="26">
        <f>SUM(Q20:Q22)</f>
        <v>1261.1600000000001</v>
      </c>
      <c r="R19" s="34"/>
      <c r="S19" s="44"/>
      <c r="T19" s="44"/>
      <c r="U19" s="44"/>
      <c r="V19" s="44"/>
    </row>
    <row r="20" spans="1:132" s="5" customFormat="1" ht="36" customHeight="1">
      <c r="A20" s="30">
        <v>1</v>
      </c>
      <c r="B20" s="106" t="s">
        <v>58</v>
      </c>
      <c r="C20" s="99">
        <v>12808.46</v>
      </c>
      <c r="D20" s="98" t="s">
        <v>23</v>
      </c>
      <c r="E20" s="100" t="s">
        <v>59</v>
      </c>
      <c r="F20" s="100" t="s">
        <v>60</v>
      </c>
      <c r="G20" s="103" t="s">
        <v>61</v>
      </c>
      <c r="H20" s="101" t="s">
        <v>62</v>
      </c>
      <c r="I20" s="40">
        <f t="shared" ref="I20:I22" si="3">J20+K20+L20+M20+N20+O20+P20+Q20</f>
        <v>12808.460000000003</v>
      </c>
      <c r="J20" s="105">
        <v>105.52</v>
      </c>
      <c r="K20" s="105">
        <v>1974.21</v>
      </c>
      <c r="L20" s="105">
        <v>2361.0500000000002</v>
      </c>
      <c r="M20" s="105">
        <v>2664.28</v>
      </c>
      <c r="N20" s="105">
        <v>2344.6</v>
      </c>
      <c r="O20" s="105">
        <v>1722.78</v>
      </c>
      <c r="P20" s="105">
        <v>810.76</v>
      </c>
      <c r="Q20" s="105">
        <v>825.26</v>
      </c>
      <c r="R20" s="37"/>
      <c r="S20" s="3"/>
      <c r="T20" s="3"/>
      <c r="U20" s="3"/>
      <c r="V20" s="3"/>
    </row>
    <row r="21" spans="1:132" s="5" customFormat="1" ht="36" customHeight="1">
      <c r="A21" s="30">
        <v>2</v>
      </c>
      <c r="B21" s="106" t="s">
        <v>63</v>
      </c>
      <c r="C21" s="96">
        <v>2448.1999999999998</v>
      </c>
      <c r="D21" s="98" t="s">
        <v>23</v>
      </c>
      <c r="E21" s="98" t="s">
        <v>64</v>
      </c>
      <c r="F21" s="100" t="s">
        <v>65</v>
      </c>
      <c r="G21" s="103" t="s">
        <v>61</v>
      </c>
      <c r="H21" s="101" t="s">
        <v>62</v>
      </c>
      <c r="I21" s="40">
        <f t="shared" si="3"/>
        <v>2448.1999999999998</v>
      </c>
      <c r="J21" s="107">
        <v>816</v>
      </c>
      <c r="K21" s="107">
        <v>300</v>
      </c>
      <c r="L21" s="107">
        <v>300</v>
      </c>
      <c r="M21" s="107">
        <v>417</v>
      </c>
      <c r="N21" s="107">
        <v>315.2</v>
      </c>
      <c r="O21" s="107"/>
      <c r="P21" s="107"/>
      <c r="Q21" s="107">
        <v>300</v>
      </c>
      <c r="R21" s="37"/>
      <c r="S21" s="3"/>
      <c r="T21" s="3"/>
      <c r="U21" s="3"/>
      <c r="V21" s="3"/>
    </row>
    <row r="22" spans="1:132" s="5" customFormat="1" ht="36" customHeight="1">
      <c r="A22" s="30">
        <v>3</v>
      </c>
      <c r="B22" s="95" t="s">
        <v>66</v>
      </c>
      <c r="C22" s="96">
        <v>2279.17</v>
      </c>
      <c r="D22" s="98" t="s">
        <v>23</v>
      </c>
      <c r="E22" s="95" t="s">
        <v>67</v>
      </c>
      <c r="F22" s="97" t="s">
        <v>68</v>
      </c>
      <c r="G22" s="104" t="s">
        <v>69</v>
      </c>
      <c r="H22" s="102" t="s">
        <v>70</v>
      </c>
      <c r="I22" s="40">
        <f t="shared" si="3"/>
        <v>2279.17</v>
      </c>
      <c r="J22" s="107">
        <v>570.91</v>
      </c>
      <c r="K22" s="107">
        <v>75.44</v>
      </c>
      <c r="L22" s="107">
        <v>219.48</v>
      </c>
      <c r="M22" s="107">
        <v>674.46</v>
      </c>
      <c r="N22" s="107">
        <v>394.13</v>
      </c>
      <c r="O22" s="107">
        <v>159.16999999999999</v>
      </c>
      <c r="P22" s="107">
        <v>49.68</v>
      </c>
      <c r="Q22" s="107">
        <v>135.9</v>
      </c>
      <c r="R22" s="37"/>
      <c r="S22" s="3"/>
      <c r="T22" s="3"/>
      <c r="U22" s="3"/>
      <c r="V22" s="3"/>
    </row>
    <row r="23" spans="1:132" ht="36" customHeight="1">
      <c r="A23" s="25"/>
      <c r="B23" s="19" t="s">
        <v>28</v>
      </c>
      <c r="C23" s="47">
        <f>SUM(C24:C26)</f>
        <v>19203.669999999998</v>
      </c>
      <c r="D23" s="48"/>
      <c r="E23" s="48"/>
      <c r="F23" s="48"/>
      <c r="G23" s="48"/>
      <c r="H23" s="48"/>
      <c r="I23" s="54">
        <f>SUM(I24:I26)</f>
        <v>19203.669999999998</v>
      </c>
      <c r="J23" s="47">
        <f>SUM(J24:J26)</f>
        <v>0</v>
      </c>
      <c r="K23" s="47">
        <f>SUM(K24:K26)</f>
        <v>3743.2</v>
      </c>
      <c r="L23" s="47">
        <f>SUM(L24:L26)</f>
        <v>5152</v>
      </c>
      <c r="M23" s="47">
        <f>SUM(M24:M26)</f>
        <v>3679</v>
      </c>
      <c r="N23" s="47">
        <f>SUM(N24:N26)</f>
        <v>2944</v>
      </c>
      <c r="O23" s="47">
        <f>SUM(O24:O26)</f>
        <v>687</v>
      </c>
      <c r="P23" s="47">
        <f>SUM(P24:P26)</f>
        <v>2262.4699999999998</v>
      </c>
      <c r="Q23" s="47">
        <f>SUM(Q24:Q26)</f>
        <v>736</v>
      </c>
      <c r="R23" s="34"/>
      <c r="S23" s="44"/>
      <c r="T23" s="44"/>
      <c r="U23" s="44"/>
      <c r="V23" s="44"/>
    </row>
    <row r="24" spans="1:132" s="6" customFormat="1" ht="36" customHeight="1">
      <c r="A24" s="49">
        <v>1</v>
      </c>
      <c r="B24" s="79" t="s">
        <v>31</v>
      </c>
      <c r="C24" s="77">
        <v>118.67</v>
      </c>
      <c r="D24" s="77" t="s">
        <v>23</v>
      </c>
      <c r="E24" s="77" t="s">
        <v>32</v>
      </c>
      <c r="F24" s="77" t="s">
        <v>33</v>
      </c>
      <c r="G24" s="77" t="s">
        <v>34</v>
      </c>
      <c r="H24" s="77" t="s">
        <v>35</v>
      </c>
      <c r="I24" s="41">
        <f t="shared" ref="I24:I26" si="4">SUM(J24:Q24)</f>
        <v>118.67</v>
      </c>
      <c r="J24" s="80"/>
      <c r="K24" s="80">
        <v>64.2</v>
      </c>
      <c r="L24" s="80"/>
      <c r="M24" s="80"/>
      <c r="N24" s="80"/>
      <c r="O24" s="80"/>
      <c r="P24" s="80">
        <v>54.47</v>
      </c>
      <c r="Q24" s="80"/>
      <c r="R24" s="56"/>
      <c r="S24" s="57"/>
      <c r="T24" s="57"/>
      <c r="U24" s="57"/>
      <c r="V24" s="57"/>
    </row>
    <row r="25" spans="1:132" s="6" customFormat="1" ht="36" customHeight="1">
      <c r="A25" s="49">
        <v>2</v>
      </c>
      <c r="B25" s="79" t="s">
        <v>36</v>
      </c>
      <c r="C25" s="77">
        <v>687</v>
      </c>
      <c r="D25" s="77" t="s">
        <v>23</v>
      </c>
      <c r="E25" s="77" t="s">
        <v>37</v>
      </c>
      <c r="F25" s="77" t="s">
        <v>38</v>
      </c>
      <c r="G25" s="77" t="s">
        <v>39</v>
      </c>
      <c r="H25" s="77" t="s">
        <v>39</v>
      </c>
      <c r="I25" s="41">
        <f t="shared" si="4"/>
        <v>687</v>
      </c>
      <c r="J25" s="80"/>
      <c r="K25" s="80"/>
      <c r="L25" s="80"/>
      <c r="M25" s="80"/>
      <c r="N25" s="80"/>
      <c r="O25" s="80">
        <v>687</v>
      </c>
      <c r="P25" s="80"/>
      <c r="Q25" s="80"/>
      <c r="R25" s="56"/>
      <c r="S25" s="57"/>
      <c r="T25" s="57"/>
      <c r="U25" s="57"/>
      <c r="V25" s="57"/>
    </row>
    <row r="26" spans="1:132" s="6" customFormat="1" ht="47.25" customHeight="1">
      <c r="A26" s="49">
        <v>3</v>
      </c>
      <c r="B26" s="79" t="s">
        <v>40</v>
      </c>
      <c r="C26" s="77">
        <v>18398</v>
      </c>
      <c r="D26" s="77" t="s">
        <v>23</v>
      </c>
      <c r="E26" s="77" t="s">
        <v>41</v>
      </c>
      <c r="F26" s="78" t="s">
        <v>42</v>
      </c>
      <c r="G26" s="77" t="s">
        <v>39</v>
      </c>
      <c r="H26" s="77" t="s">
        <v>39</v>
      </c>
      <c r="I26" s="41">
        <f t="shared" si="4"/>
        <v>18398</v>
      </c>
      <c r="J26" s="80"/>
      <c r="K26" s="80">
        <v>3679</v>
      </c>
      <c r="L26" s="80">
        <v>5152</v>
      </c>
      <c r="M26" s="80">
        <v>3679</v>
      </c>
      <c r="N26" s="80">
        <v>2944</v>
      </c>
      <c r="O26" s="80">
        <v>0</v>
      </c>
      <c r="P26" s="80">
        <v>2208</v>
      </c>
      <c r="Q26" s="80">
        <v>736</v>
      </c>
      <c r="R26" s="50"/>
      <c r="S26" s="57"/>
      <c r="T26" s="57"/>
      <c r="U26" s="57"/>
      <c r="V26" s="57"/>
    </row>
    <row r="27" spans="1:132" ht="36" customHeight="1">
      <c r="A27" s="25"/>
      <c r="B27" s="90" t="s">
        <v>71</v>
      </c>
      <c r="C27" s="26">
        <f>SUM(C28:C29)</f>
        <v>756</v>
      </c>
      <c r="D27" s="20"/>
      <c r="E27" s="20"/>
      <c r="F27" s="27"/>
      <c r="G27" s="22"/>
      <c r="H27" s="23"/>
      <c r="I27" s="26">
        <f>SUM(I28:I29)</f>
        <v>756</v>
      </c>
      <c r="J27" s="26">
        <f>SUM(J28:J29)</f>
        <v>0</v>
      </c>
      <c r="K27" s="26">
        <f>SUM(K28:K29)</f>
        <v>336.68</v>
      </c>
      <c r="L27" s="26">
        <f>SUM(L28:L29)</f>
        <v>-45.64</v>
      </c>
      <c r="M27" s="26">
        <f>SUM(M28:M29)</f>
        <v>490.39</v>
      </c>
      <c r="N27" s="26">
        <f>SUM(N28:N29)</f>
        <v>-26.95</v>
      </c>
      <c r="O27" s="26">
        <f>SUM(O28:O29)</f>
        <v>-7.4899999999999993</v>
      </c>
      <c r="P27" s="26">
        <f>SUM(P28:P29)</f>
        <v>8.27</v>
      </c>
      <c r="Q27" s="26">
        <f>SUM(Q28:Q29)</f>
        <v>0.74</v>
      </c>
      <c r="R27" s="34"/>
      <c r="S27" s="44"/>
      <c r="T27" s="44"/>
      <c r="U27" s="44"/>
      <c r="V27" s="44"/>
    </row>
    <row r="28" spans="1:132" ht="47.25" customHeight="1">
      <c r="A28" s="24">
        <v>1</v>
      </c>
      <c r="B28" s="116" t="s">
        <v>118</v>
      </c>
      <c r="C28" s="119">
        <v>615</v>
      </c>
      <c r="D28" s="116" t="s">
        <v>23</v>
      </c>
      <c r="E28" s="116" t="s">
        <v>119</v>
      </c>
      <c r="F28" s="118" t="s">
        <v>120</v>
      </c>
      <c r="G28" s="120">
        <v>44169</v>
      </c>
      <c r="H28" s="120">
        <v>44169</v>
      </c>
      <c r="I28" s="36">
        <f t="shared" ref="I28" si="5">J28+K28+L28+M28+N28+O28+P28+Q28</f>
        <v>615</v>
      </c>
      <c r="J28" s="122"/>
      <c r="K28" s="122">
        <v>308.06</v>
      </c>
      <c r="L28" s="122">
        <v>-36.5</v>
      </c>
      <c r="M28" s="122">
        <v>375.79</v>
      </c>
      <c r="N28" s="122">
        <v>-20.11</v>
      </c>
      <c r="O28" s="122">
        <v>-5.77</v>
      </c>
      <c r="P28" s="122">
        <v>-6.21</v>
      </c>
      <c r="Q28" s="122">
        <v>-0.26</v>
      </c>
      <c r="R28" s="28"/>
      <c r="S28" s="44"/>
      <c r="T28" s="44"/>
      <c r="U28" s="44"/>
      <c r="V28" s="44"/>
    </row>
    <row r="29" spans="1:132" ht="47.25" customHeight="1">
      <c r="A29" s="24">
        <v>2</v>
      </c>
      <c r="B29" s="116" t="s">
        <v>121</v>
      </c>
      <c r="C29" s="119">
        <v>141</v>
      </c>
      <c r="D29" s="117" t="s">
        <v>24</v>
      </c>
      <c r="E29" s="116" t="s">
        <v>122</v>
      </c>
      <c r="F29" s="118" t="s">
        <v>123</v>
      </c>
      <c r="G29" s="120">
        <v>44194</v>
      </c>
      <c r="H29" s="120">
        <v>44194</v>
      </c>
      <c r="I29" s="36">
        <f>SUM(K29:Q29)</f>
        <v>140.99999999999997</v>
      </c>
      <c r="J29" s="122"/>
      <c r="K29" s="122">
        <v>28.62</v>
      </c>
      <c r="L29" s="122">
        <v>-9.14</v>
      </c>
      <c r="M29" s="122">
        <v>114.6</v>
      </c>
      <c r="N29" s="122">
        <v>-6.84</v>
      </c>
      <c r="O29" s="122">
        <v>-1.72</v>
      </c>
      <c r="P29" s="122">
        <v>14.48</v>
      </c>
      <c r="Q29" s="122">
        <v>1</v>
      </c>
      <c r="R29" s="28"/>
      <c r="S29" s="44"/>
      <c r="T29" s="44"/>
      <c r="U29" s="44"/>
      <c r="V29" s="44"/>
    </row>
    <row r="30" spans="1:132" s="7" customFormat="1" ht="23.25" customHeight="1">
      <c r="A30" s="51"/>
      <c r="B30" s="19" t="s">
        <v>29</v>
      </c>
      <c r="C30" s="26">
        <f>SUM(C31:C42)</f>
        <v>66920.52</v>
      </c>
      <c r="D30" s="52"/>
      <c r="E30" s="51"/>
      <c r="F30" s="52"/>
      <c r="G30" s="52"/>
      <c r="H30" s="52"/>
      <c r="I30" s="39">
        <f>SUM(I31:I42)</f>
        <v>66920.52</v>
      </c>
      <c r="J30" s="26">
        <f>SUM(J31:J42)</f>
        <v>430.3</v>
      </c>
      <c r="K30" s="26">
        <f>SUM(K31:K42)</f>
        <v>9704.48</v>
      </c>
      <c r="L30" s="26">
        <f>SUM(L31:L42)</f>
        <v>11304.33</v>
      </c>
      <c r="M30" s="26">
        <f>SUM(M31:M42)</f>
        <v>14540.03</v>
      </c>
      <c r="N30" s="26">
        <f>SUM(N31:N42)</f>
        <v>14874.6</v>
      </c>
      <c r="O30" s="26">
        <f>SUM(O31:O42)</f>
        <v>7419.5099999999993</v>
      </c>
      <c r="P30" s="26">
        <f>SUM(P31:P42)</f>
        <v>4502.1099999999997</v>
      </c>
      <c r="Q30" s="26">
        <f>SUM(Q31:Q42)</f>
        <v>4145.16</v>
      </c>
      <c r="R30" s="26"/>
      <c r="S30" s="58"/>
      <c r="T30" s="59"/>
      <c r="U30" s="58"/>
      <c r="V30" s="59"/>
      <c r="W30" s="58"/>
      <c r="X30" s="59"/>
      <c r="Y30" s="58"/>
      <c r="Z30" s="59"/>
      <c r="AA30" s="58"/>
      <c r="AB30" s="59"/>
      <c r="AC30" s="58"/>
      <c r="AD30" s="59"/>
      <c r="AE30" s="58"/>
      <c r="AF30" s="59"/>
      <c r="AG30" s="58"/>
      <c r="AH30" s="59"/>
      <c r="AI30" s="58"/>
      <c r="AJ30" s="59"/>
      <c r="AK30" s="58"/>
      <c r="AL30" s="59"/>
      <c r="AM30" s="58"/>
      <c r="AN30" s="59"/>
      <c r="AO30" s="58"/>
      <c r="AP30" s="59"/>
      <c r="AQ30" s="58"/>
      <c r="AR30" s="59"/>
      <c r="AS30" s="58"/>
      <c r="AT30" s="59"/>
      <c r="AU30" s="58"/>
      <c r="AV30" s="59"/>
      <c r="AW30" s="58"/>
      <c r="AX30" s="59"/>
      <c r="AY30" s="58"/>
      <c r="AZ30" s="59"/>
      <c r="BA30" s="58"/>
      <c r="BB30" s="59"/>
      <c r="BC30" s="58"/>
      <c r="BD30" s="59"/>
      <c r="BE30" s="58"/>
      <c r="BF30" s="59"/>
      <c r="BG30" s="58"/>
      <c r="BH30" s="59"/>
      <c r="BI30" s="58"/>
      <c r="BJ30" s="59"/>
      <c r="BK30" s="58"/>
      <c r="BL30" s="59"/>
      <c r="BM30" s="58"/>
      <c r="BN30" s="59"/>
      <c r="BO30" s="58"/>
      <c r="BP30" s="59"/>
      <c r="BQ30" s="58"/>
      <c r="BR30" s="59"/>
      <c r="BS30" s="58"/>
      <c r="BT30" s="59"/>
      <c r="BU30" s="58"/>
      <c r="BV30" s="59"/>
      <c r="BW30" s="58"/>
      <c r="BX30" s="59"/>
      <c r="BY30" s="58"/>
      <c r="BZ30" s="59"/>
      <c r="CA30" s="58"/>
      <c r="CB30" s="59"/>
      <c r="CC30" s="58"/>
      <c r="CD30" s="59"/>
      <c r="CE30" s="58"/>
      <c r="CF30" s="59"/>
      <c r="CG30" s="58"/>
      <c r="CH30" s="59"/>
      <c r="CI30" s="58"/>
      <c r="CJ30" s="59"/>
      <c r="CK30" s="58"/>
      <c r="CL30" s="59"/>
      <c r="CM30" s="58"/>
      <c r="CN30" s="59"/>
      <c r="CO30" s="58"/>
      <c r="CP30" s="59"/>
      <c r="CQ30" s="58"/>
      <c r="CR30" s="59"/>
      <c r="CS30" s="58"/>
      <c r="CT30" s="59"/>
      <c r="CU30" s="58"/>
      <c r="CV30" s="59"/>
      <c r="CW30" s="58"/>
      <c r="CX30" s="59"/>
      <c r="CY30" s="58"/>
      <c r="CZ30" s="59"/>
      <c r="DA30" s="58"/>
      <c r="DB30" s="59"/>
      <c r="DC30" s="58"/>
      <c r="DD30" s="59"/>
      <c r="DE30" s="58"/>
      <c r="DF30" s="59"/>
      <c r="DG30" s="58"/>
      <c r="DH30" s="59"/>
      <c r="DI30" s="58"/>
      <c r="DJ30" s="59"/>
      <c r="DK30" s="58"/>
      <c r="DL30" s="59"/>
      <c r="DM30" s="58"/>
      <c r="DN30" s="59"/>
      <c r="DO30" s="58"/>
      <c r="DP30" s="59"/>
      <c r="DQ30" s="58"/>
      <c r="DR30" s="59"/>
      <c r="DS30" s="58"/>
      <c r="DT30" s="59"/>
      <c r="DU30" s="58"/>
      <c r="DV30" s="59"/>
      <c r="DW30" s="58"/>
      <c r="DX30" s="59"/>
      <c r="DY30" s="58"/>
      <c r="DZ30" s="59"/>
      <c r="EA30" s="58"/>
      <c r="EB30" s="59"/>
    </row>
    <row r="31" spans="1:132" s="8" customFormat="1" ht="37.5" customHeight="1">
      <c r="A31" s="53">
        <v>1</v>
      </c>
      <c r="B31" s="111" t="s">
        <v>81</v>
      </c>
      <c r="C31" s="114">
        <v>30850</v>
      </c>
      <c r="D31" s="111" t="s">
        <v>117</v>
      </c>
      <c r="E31" s="112" t="s">
        <v>82</v>
      </c>
      <c r="F31" s="112" t="s">
        <v>83</v>
      </c>
      <c r="G31" s="113">
        <v>44172</v>
      </c>
      <c r="H31" s="113">
        <v>44173</v>
      </c>
      <c r="I31" s="55">
        <f t="shared" ref="I31:I42" si="6">SUM(J31:Q31)</f>
        <v>30850</v>
      </c>
      <c r="J31" s="115"/>
      <c r="K31" s="115">
        <v>4420</v>
      </c>
      <c r="L31" s="115">
        <v>5349</v>
      </c>
      <c r="M31" s="115">
        <v>7085</v>
      </c>
      <c r="N31" s="115">
        <v>7202</v>
      </c>
      <c r="O31" s="115">
        <v>3315</v>
      </c>
      <c r="P31" s="115">
        <v>1811</v>
      </c>
      <c r="Q31" s="115">
        <v>1668</v>
      </c>
      <c r="R31" s="60"/>
      <c r="S31" s="61"/>
      <c r="T31" s="61"/>
      <c r="U31" s="61"/>
      <c r="V31" s="61"/>
    </row>
    <row r="32" spans="1:132" s="8" customFormat="1" ht="37.5" customHeight="1">
      <c r="A32" s="53">
        <v>2</v>
      </c>
      <c r="B32" s="111" t="s">
        <v>84</v>
      </c>
      <c r="C32" s="114">
        <v>96.44</v>
      </c>
      <c r="D32" s="111" t="s">
        <v>117</v>
      </c>
      <c r="E32" s="112" t="s">
        <v>85</v>
      </c>
      <c r="F32" s="112" t="s">
        <v>86</v>
      </c>
      <c r="G32" s="113">
        <v>44172</v>
      </c>
      <c r="H32" s="113">
        <v>44181</v>
      </c>
      <c r="I32" s="55">
        <f t="shared" si="6"/>
        <v>96.44</v>
      </c>
      <c r="J32" s="115"/>
      <c r="K32" s="115">
        <v>9.1999999999999993</v>
      </c>
      <c r="L32" s="115">
        <v>29.2</v>
      </c>
      <c r="M32" s="115">
        <v>14.56</v>
      </c>
      <c r="N32" s="115">
        <v>13.1</v>
      </c>
      <c r="O32" s="115">
        <v>10.9</v>
      </c>
      <c r="P32" s="115">
        <v>9.19</v>
      </c>
      <c r="Q32" s="115">
        <v>10.29</v>
      </c>
      <c r="R32" s="60"/>
      <c r="S32" s="61"/>
      <c r="T32" s="61"/>
      <c r="U32" s="61"/>
      <c r="V32" s="61"/>
    </row>
    <row r="33" spans="1:22" s="8" customFormat="1" ht="37.5" customHeight="1">
      <c r="A33" s="53">
        <v>3</v>
      </c>
      <c r="B33" s="111" t="s">
        <v>87</v>
      </c>
      <c r="C33" s="114">
        <v>2525</v>
      </c>
      <c r="D33" s="111" t="s">
        <v>117</v>
      </c>
      <c r="E33" s="112" t="s">
        <v>88</v>
      </c>
      <c r="F33" s="112" t="s">
        <v>89</v>
      </c>
      <c r="G33" s="113">
        <v>44179</v>
      </c>
      <c r="H33" s="113">
        <v>44183</v>
      </c>
      <c r="I33" s="55">
        <f t="shared" si="6"/>
        <v>2525</v>
      </c>
      <c r="J33" s="115"/>
      <c r="K33" s="115">
        <v>336</v>
      </c>
      <c r="L33" s="115">
        <v>488</v>
      </c>
      <c r="M33" s="115">
        <v>395</v>
      </c>
      <c r="N33" s="115">
        <v>384</v>
      </c>
      <c r="O33" s="115">
        <v>513</v>
      </c>
      <c r="P33" s="115">
        <v>245</v>
      </c>
      <c r="Q33" s="115">
        <v>164</v>
      </c>
      <c r="R33" s="60"/>
      <c r="S33" s="61"/>
      <c r="T33" s="61"/>
      <c r="U33" s="61"/>
      <c r="V33" s="61"/>
    </row>
    <row r="34" spans="1:22" s="8" customFormat="1" ht="37.5" customHeight="1">
      <c r="A34" s="53">
        <v>4</v>
      </c>
      <c r="B34" s="111" t="s">
        <v>90</v>
      </c>
      <c r="C34" s="114">
        <v>6719</v>
      </c>
      <c r="D34" s="111" t="s">
        <v>117</v>
      </c>
      <c r="E34" s="112" t="s">
        <v>91</v>
      </c>
      <c r="F34" s="112" t="s">
        <v>92</v>
      </c>
      <c r="G34" s="113">
        <v>44169</v>
      </c>
      <c r="H34" s="113">
        <v>44183</v>
      </c>
      <c r="I34" s="55">
        <f t="shared" si="6"/>
        <v>6719</v>
      </c>
      <c r="J34" s="115"/>
      <c r="K34" s="115">
        <v>906</v>
      </c>
      <c r="L34" s="115">
        <v>815</v>
      </c>
      <c r="M34" s="115">
        <v>1736</v>
      </c>
      <c r="N34" s="115">
        <v>2177</v>
      </c>
      <c r="O34" s="115">
        <v>407</v>
      </c>
      <c r="P34" s="115">
        <v>414</v>
      </c>
      <c r="Q34" s="115">
        <v>264</v>
      </c>
      <c r="R34" s="62"/>
      <c r="S34" s="61"/>
      <c r="T34" s="61"/>
      <c r="U34" s="61"/>
      <c r="V34" s="61"/>
    </row>
    <row r="35" spans="1:22" s="8" customFormat="1" ht="37.5" customHeight="1">
      <c r="A35" s="53">
        <v>5</v>
      </c>
      <c r="B35" s="111" t="s">
        <v>93</v>
      </c>
      <c r="C35" s="114">
        <v>43</v>
      </c>
      <c r="D35" s="111" t="s">
        <v>117</v>
      </c>
      <c r="E35" s="112" t="s">
        <v>94</v>
      </c>
      <c r="F35" s="112" t="s">
        <v>95</v>
      </c>
      <c r="G35" s="113">
        <v>44183</v>
      </c>
      <c r="H35" s="113">
        <v>44187</v>
      </c>
      <c r="I35" s="55">
        <f t="shared" si="6"/>
        <v>43</v>
      </c>
      <c r="J35" s="115"/>
      <c r="K35" s="115">
        <v>9.3000000000000007</v>
      </c>
      <c r="L35" s="115">
        <v>4.0999999999999996</v>
      </c>
      <c r="M35" s="115">
        <v>10.4</v>
      </c>
      <c r="N35" s="115">
        <v>8.1</v>
      </c>
      <c r="O35" s="115">
        <v>4.3</v>
      </c>
      <c r="P35" s="115">
        <v>3.6</v>
      </c>
      <c r="Q35" s="115">
        <v>3.2</v>
      </c>
      <c r="R35" s="62"/>
      <c r="S35" s="61"/>
      <c r="T35" s="61"/>
      <c r="U35" s="61"/>
      <c r="V35" s="61"/>
    </row>
    <row r="36" spans="1:22" s="8" customFormat="1" ht="37.5" customHeight="1">
      <c r="A36" s="53">
        <v>6</v>
      </c>
      <c r="B36" s="111" t="s">
        <v>96</v>
      </c>
      <c r="C36" s="114">
        <v>1900</v>
      </c>
      <c r="D36" s="111" t="s">
        <v>117</v>
      </c>
      <c r="E36" s="112" t="s">
        <v>97</v>
      </c>
      <c r="F36" s="112" t="s">
        <v>98</v>
      </c>
      <c r="G36" s="113">
        <v>44183</v>
      </c>
      <c r="H36" s="113">
        <v>44188</v>
      </c>
      <c r="I36" s="55">
        <f t="shared" si="6"/>
        <v>1900</v>
      </c>
      <c r="J36" s="115"/>
      <c r="K36" s="115">
        <v>390</v>
      </c>
      <c r="L36" s="115">
        <v>220</v>
      </c>
      <c r="M36" s="115">
        <v>455</v>
      </c>
      <c r="N36" s="115">
        <v>416</v>
      </c>
      <c r="O36" s="115">
        <v>148</v>
      </c>
      <c r="P36" s="115">
        <v>145</v>
      </c>
      <c r="Q36" s="115">
        <v>126</v>
      </c>
      <c r="R36" s="62"/>
      <c r="S36" s="61"/>
      <c r="T36" s="61"/>
      <c r="U36" s="61"/>
      <c r="V36" s="61"/>
    </row>
    <row r="37" spans="1:22" s="8" customFormat="1" ht="39.75" customHeight="1">
      <c r="A37" s="53">
        <v>7</v>
      </c>
      <c r="B37" s="111" t="s">
        <v>99</v>
      </c>
      <c r="C37" s="114">
        <v>856.93</v>
      </c>
      <c r="D37" s="111" t="s">
        <v>117</v>
      </c>
      <c r="E37" s="112" t="s">
        <v>100</v>
      </c>
      <c r="F37" s="112" t="s">
        <v>101</v>
      </c>
      <c r="G37" s="113">
        <v>44183</v>
      </c>
      <c r="H37" s="113">
        <v>44193</v>
      </c>
      <c r="I37" s="55">
        <f t="shared" si="6"/>
        <v>856.93</v>
      </c>
      <c r="J37" s="115"/>
      <c r="K37" s="115">
        <v>134.13</v>
      </c>
      <c r="L37" s="115">
        <v>176.53</v>
      </c>
      <c r="M37" s="115">
        <v>195.23</v>
      </c>
      <c r="N37" s="115">
        <v>164.64</v>
      </c>
      <c r="O37" s="115">
        <v>89.61</v>
      </c>
      <c r="P37" s="115">
        <v>51.62</v>
      </c>
      <c r="Q37" s="115">
        <v>45.17</v>
      </c>
      <c r="R37" s="62"/>
      <c r="S37" s="61"/>
      <c r="T37" s="61"/>
      <c r="U37" s="61"/>
      <c r="V37" s="61"/>
    </row>
    <row r="38" spans="1:22" s="8" customFormat="1" ht="33" customHeight="1">
      <c r="A38" s="53">
        <v>8</v>
      </c>
      <c r="B38" s="111" t="s">
        <v>102</v>
      </c>
      <c r="C38" s="114">
        <v>489</v>
      </c>
      <c r="D38" s="111" t="s">
        <v>117</v>
      </c>
      <c r="E38" s="112" t="s">
        <v>103</v>
      </c>
      <c r="F38" s="112" t="s">
        <v>104</v>
      </c>
      <c r="G38" s="113">
        <v>44183</v>
      </c>
      <c r="H38" s="113">
        <v>44196</v>
      </c>
      <c r="I38" s="55">
        <f t="shared" si="6"/>
        <v>489</v>
      </c>
      <c r="J38" s="115">
        <v>120</v>
      </c>
      <c r="K38" s="115">
        <v>15</v>
      </c>
      <c r="L38" s="115">
        <v>90</v>
      </c>
      <c r="M38" s="115">
        <v>90</v>
      </c>
      <c r="N38" s="115">
        <v>113</v>
      </c>
      <c r="O38" s="115">
        <v>8</v>
      </c>
      <c r="P38" s="115">
        <v>53</v>
      </c>
      <c r="Q38" s="115"/>
      <c r="R38" s="62"/>
      <c r="S38" s="61"/>
      <c r="T38" s="61"/>
      <c r="U38" s="61"/>
      <c r="V38" s="61"/>
    </row>
    <row r="39" spans="1:22" s="8" customFormat="1" ht="37.5" customHeight="1">
      <c r="A39" s="53">
        <v>9</v>
      </c>
      <c r="B39" s="111" t="s">
        <v>105</v>
      </c>
      <c r="C39" s="114">
        <v>293.54999999999995</v>
      </c>
      <c r="D39" s="111" t="s">
        <v>117</v>
      </c>
      <c r="E39" s="112" t="s">
        <v>106</v>
      </c>
      <c r="F39" s="112" t="s">
        <v>107</v>
      </c>
      <c r="G39" s="113">
        <v>44195</v>
      </c>
      <c r="H39" s="113">
        <v>44197</v>
      </c>
      <c r="I39" s="55">
        <f t="shared" si="6"/>
        <v>293.54999999999995</v>
      </c>
      <c r="J39" s="115"/>
      <c r="K39" s="115">
        <v>70.55</v>
      </c>
      <c r="L39" s="115"/>
      <c r="M39" s="115">
        <v>110.34</v>
      </c>
      <c r="N39" s="115">
        <v>60.66</v>
      </c>
      <c r="O39" s="115">
        <v>52</v>
      </c>
      <c r="P39" s="115"/>
      <c r="Q39" s="115"/>
      <c r="R39" s="62"/>
      <c r="S39" s="63"/>
      <c r="T39" s="61"/>
      <c r="U39" s="61"/>
      <c r="V39" s="61"/>
    </row>
    <row r="40" spans="1:22" s="8" customFormat="1" ht="37.5" customHeight="1">
      <c r="A40" s="53">
        <v>10</v>
      </c>
      <c r="B40" s="111" t="s">
        <v>108</v>
      </c>
      <c r="C40" s="114">
        <v>10402</v>
      </c>
      <c r="D40" s="111" t="s">
        <v>117</v>
      </c>
      <c r="E40" s="112" t="s">
        <v>109</v>
      </c>
      <c r="F40" s="112" t="s">
        <v>110</v>
      </c>
      <c r="G40" s="113">
        <v>44195</v>
      </c>
      <c r="H40" s="113">
        <v>44197</v>
      </c>
      <c r="I40" s="55">
        <f t="shared" si="6"/>
        <v>10402</v>
      </c>
      <c r="J40" s="115">
        <v>36</v>
      </c>
      <c r="K40" s="115">
        <v>1716</v>
      </c>
      <c r="L40" s="115">
        <v>1922</v>
      </c>
      <c r="M40" s="115">
        <v>1960</v>
      </c>
      <c r="N40" s="115">
        <v>1889</v>
      </c>
      <c r="O40" s="115">
        <v>1342</v>
      </c>
      <c r="P40" s="115">
        <v>733</v>
      </c>
      <c r="Q40" s="115">
        <v>804</v>
      </c>
      <c r="R40" s="62"/>
      <c r="S40" s="64"/>
      <c r="T40" s="61"/>
      <c r="U40" s="61"/>
      <c r="V40" s="61"/>
    </row>
    <row r="41" spans="1:22" s="8" customFormat="1" ht="37.5" customHeight="1">
      <c r="A41" s="53">
        <v>11</v>
      </c>
      <c r="B41" s="111" t="s">
        <v>111</v>
      </c>
      <c r="C41" s="114">
        <v>6841.3</v>
      </c>
      <c r="D41" s="111" t="s">
        <v>117</v>
      </c>
      <c r="E41" s="112" t="s">
        <v>112</v>
      </c>
      <c r="F41" s="112" t="s">
        <v>113</v>
      </c>
      <c r="G41" s="113">
        <v>44188</v>
      </c>
      <c r="H41" s="113">
        <v>44197</v>
      </c>
      <c r="I41" s="55">
        <f t="shared" si="6"/>
        <v>6841.3</v>
      </c>
      <c r="J41" s="115"/>
      <c r="K41" s="115">
        <v>741.3</v>
      </c>
      <c r="L41" s="115">
        <v>1100</v>
      </c>
      <c r="M41" s="115">
        <v>1250</v>
      </c>
      <c r="N41" s="115">
        <v>1300</v>
      </c>
      <c r="O41" s="115">
        <v>1000</v>
      </c>
      <c r="P41" s="115">
        <v>700</v>
      </c>
      <c r="Q41" s="115">
        <v>750</v>
      </c>
      <c r="R41" s="62"/>
      <c r="S41" s="64"/>
      <c r="T41" s="61"/>
      <c r="U41" s="61"/>
      <c r="V41" s="61"/>
    </row>
    <row r="42" spans="1:22" s="8" customFormat="1" ht="37.5" customHeight="1">
      <c r="A42" s="53">
        <v>12</v>
      </c>
      <c r="B42" s="111" t="s">
        <v>114</v>
      </c>
      <c r="C42" s="114">
        <v>5904.2999999999993</v>
      </c>
      <c r="D42" s="111" t="s">
        <v>117</v>
      </c>
      <c r="E42" s="112" t="s">
        <v>115</v>
      </c>
      <c r="F42" s="112" t="s">
        <v>116</v>
      </c>
      <c r="G42" s="113">
        <v>44188</v>
      </c>
      <c r="H42" s="113">
        <v>44195</v>
      </c>
      <c r="I42" s="55">
        <f t="shared" si="6"/>
        <v>5904.2999999999993</v>
      </c>
      <c r="J42" s="115">
        <v>274.3</v>
      </c>
      <c r="K42" s="115">
        <v>957</v>
      </c>
      <c r="L42" s="115">
        <v>1110.5</v>
      </c>
      <c r="M42" s="115">
        <v>1238.5</v>
      </c>
      <c r="N42" s="115">
        <v>1147.0999999999999</v>
      </c>
      <c r="O42" s="115">
        <v>529.70000000000005</v>
      </c>
      <c r="P42" s="115">
        <v>336.7</v>
      </c>
      <c r="Q42" s="115">
        <v>310.5</v>
      </c>
      <c r="R42" s="62"/>
      <c r="S42" s="63"/>
      <c r="T42" s="61"/>
      <c r="U42" s="61"/>
      <c r="V42" s="61"/>
    </row>
    <row r="43" spans="1:22" s="9" customFormat="1" ht="30.75" customHeight="1">
      <c r="A43" s="25"/>
      <c r="B43" s="19" t="s">
        <v>30</v>
      </c>
      <c r="C43" s="26">
        <f>SUM(C44:C49)</f>
        <v>36703.630000000005</v>
      </c>
      <c r="D43" s="20">
        <f>SUM(D44:D49)</f>
        <v>0</v>
      </c>
      <c r="E43" s="20"/>
      <c r="F43" s="27"/>
      <c r="G43" s="22"/>
      <c r="H43" s="23"/>
      <c r="I43" s="39">
        <f>SUM(I44:I49)</f>
        <v>36703.630000000005</v>
      </c>
      <c r="J43" s="26">
        <f>SUM(J44:J49)</f>
        <v>30010</v>
      </c>
      <c r="K43" s="26">
        <f>SUM(K44:K49)</f>
        <v>894.75</v>
      </c>
      <c r="L43" s="26">
        <f>SUM(L44:L49)</f>
        <v>985.72</v>
      </c>
      <c r="M43" s="26">
        <f>SUM(M44:M49)</f>
        <v>550</v>
      </c>
      <c r="N43" s="26">
        <f>SUM(N44:N49)</f>
        <v>63.96</v>
      </c>
      <c r="O43" s="26">
        <f>SUM(O44:O49)</f>
        <v>2332.6999999999998</v>
      </c>
      <c r="P43" s="26">
        <f>SUM(P44:P49)</f>
        <v>1493.5</v>
      </c>
      <c r="Q43" s="26">
        <f>SUM(Q44:Q49)</f>
        <v>373</v>
      </c>
      <c r="R43" s="26"/>
      <c r="S43" s="68"/>
      <c r="T43" s="68"/>
      <c r="U43" s="68"/>
      <c r="V43" s="68"/>
    </row>
    <row r="44" spans="1:22" s="10" customFormat="1" ht="47.25" customHeight="1">
      <c r="A44" s="31">
        <v>1</v>
      </c>
      <c r="B44" s="92" t="s">
        <v>43</v>
      </c>
      <c r="C44" s="81">
        <v>34.020000000000003</v>
      </c>
      <c r="D44" s="81" t="s">
        <v>23</v>
      </c>
      <c r="E44" s="84" t="s">
        <v>44</v>
      </c>
      <c r="F44" s="81" t="s">
        <v>45</v>
      </c>
      <c r="G44" s="82">
        <v>44173</v>
      </c>
      <c r="H44" s="82">
        <v>44178</v>
      </c>
      <c r="I44" s="66">
        <f t="shared" ref="I44:I49" si="7">SUM(J44:Q44)</f>
        <v>34.020000000000003</v>
      </c>
      <c r="J44" s="91"/>
      <c r="K44" s="91"/>
      <c r="L44" s="91"/>
      <c r="M44" s="91"/>
      <c r="N44" s="91"/>
      <c r="O44" s="91">
        <v>34.020000000000003</v>
      </c>
      <c r="P44" s="91"/>
      <c r="Q44" s="91"/>
      <c r="R44" s="65"/>
      <c r="S44" s="69"/>
      <c r="T44" s="69"/>
      <c r="U44" s="69"/>
      <c r="V44" s="69"/>
    </row>
    <row r="45" spans="1:22" s="10" customFormat="1" ht="36" customHeight="1">
      <c r="A45" s="31">
        <v>2</v>
      </c>
      <c r="B45" s="92" t="s">
        <v>43</v>
      </c>
      <c r="C45" s="81">
        <v>4949.13</v>
      </c>
      <c r="D45" s="81" t="s">
        <v>23</v>
      </c>
      <c r="E45" s="84" t="s">
        <v>44</v>
      </c>
      <c r="F45" s="81" t="s">
        <v>45</v>
      </c>
      <c r="G45" s="82">
        <v>44173</v>
      </c>
      <c r="H45" s="82">
        <v>44178</v>
      </c>
      <c r="I45" s="67">
        <f t="shared" si="7"/>
        <v>4949.13</v>
      </c>
      <c r="J45" s="91">
        <v>10</v>
      </c>
      <c r="K45" s="91">
        <v>894.75</v>
      </c>
      <c r="L45" s="91">
        <v>985.72</v>
      </c>
      <c r="M45" s="91">
        <v>327</v>
      </c>
      <c r="N45" s="91">
        <v>63.96</v>
      </c>
      <c r="O45" s="91">
        <v>1301.2</v>
      </c>
      <c r="P45" s="91">
        <v>993.5</v>
      </c>
      <c r="Q45" s="91">
        <v>373</v>
      </c>
      <c r="R45" s="31"/>
      <c r="S45" s="69"/>
      <c r="T45" s="69"/>
      <c r="U45" s="69"/>
      <c r="V45" s="69"/>
    </row>
    <row r="46" spans="1:22" s="10" customFormat="1" ht="36" customHeight="1">
      <c r="A46" s="31">
        <v>3</v>
      </c>
      <c r="B46" s="92" t="s">
        <v>46</v>
      </c>
      <c r="C46" s="83">
        <v>997.48</v>
      </c>
      <c r="D46" s="81" t="s">
        <v>23</v>
      </c>
      <c r="E46" s="81" t="s">
        <v>47</v>
      </c>
      <c r="F46" s="81" t="s">
        <v>48</v>
      </c>
      <c r="G46" s="82">
        <v>44173</v>
      </c>
      <c r="H46" s="82">
        <v>44175</v>
      </c>
      <c r="I46" s="67">
        <f t="shared" si="7"/>
        <v>997.48</v>
      </c>
      <c r="J46" s="91"/>
      <c r="K46" s="91"/>
      <c r="L46" s="91"/>
      <c r="M46" s="91"/>
      <c r="N46" s="91"/>
      <c r="O46" s="91">
        <v>997.48</v>
      </c>
      <c r="P46" s="91"/>
      <c r="Q46" s="91"/>
      <c r="R46" s="65"/>
      <c r="S46" s="69"/>
      <c r="T46" s="69"/>
      <c r="U46" s="69"/>
      <c r="V46" s="69"/>
    </row>
    <row r="47" spans="1:22" s="10" customFormat="1" ht="34.5" customHeight="1">
      <c r="A47" s="31">
        <v>4</v>
      </c>
      <c r="B47" s="94" t="s">
        <v>49</v>
      </c>
      <c r="C47" s="85">
        <v>223</v>
      </c>
      <c r="D47" s="81" t="s">
        <v>23</v>
      </c>
      <c r="E47" s="85" t="s">
        <v>50</v>
      </c>
      <c r="F47" s="85" t="s">
        <v>51</v>
      </c>
      <c r="G47" s="86">
        <v>44159</v>
      </c>
      <c r="H47" s="86">
        <v>44162</v>
      </c>
      <c r="I47" s="67">
        <f t="shared" si="7"/>
        <v>223</v>
      </c>
      <c r="J47" s="93"/>
      <c r="K47" s="93"/>
      <c r="L47" s="93"/>
      <c r="M47" s="93">
        <v>223</v>
      </c>
      <c r="N47" s="93"/>
      <c r="O47" s="93"/>
      <c r="P47" s="93"/>
      <c r="Q47" s="93"/>
      <c r="R47" s="31"/>
      <c r="S47" s="69"/>
      <c r="T47" s="69"/>
      <c r="U47" s="69"/>
      <c r="V47" s="69"/>
    </row>
    <row r="48" spans="1:22" s="10" customFormat="1" ht="34.5" customHeight="1">
      <c r="A48" s="31">
        <v>5</v>
      </c>
      <c r="B48" s="94" t="s">
        <v>52</v>
      </c>
      <c r="C48" s="85">
        <v>30000</v>
      </c>
      <c r="D48" s="81" t="s">
        <v>23</v>
      </c>
      <c r="E48" s="85" t="s">
        <v>53</v>
      </c>
      <c r="F48" s="88" t="s">
        <v>54</v>
      </c>
      <c r="G48" s="86">
        <v>44194</v>
      </c>
      <c r="H48" s="86">
        <v>44196</v>
      </c>
      <c r="I48" s="67">
        <f t="shared" si="7"/>
        <v>30000</v>
      </c>
      <c r="J48" s="93">
        <v>30000</v>
      </c>
      <c r="K48" s="93"/>
      <c r="L48" s="93"/>
      <c r="M48" s="93"/>
      <c r="N48" s="93"/>
      <c r="O48" s="93"/>
      <c r="P48" s="93"/>
      <c r="Q48" s="93"/>
      <c r="R48" s="31"/>
      <c r="S48" s="69"/>
      <c r="T48" s="69"/>
      <c r="U48" s="69"/>
      <c r="V48" s="69"/>
    </row>
    <row r="49" spans="1:22" s="10" customFormat="1" ht="34.5" customHeight="1">
      <c r="A49" s="31">
        <v>6</v>
      </c>
      <c r="B49" s="94" t="s">
        <v>55</v>
      </c>
      <c r="C49" s="87">
        <v>500</v>
      </c>
      <c r="D49" s="81" t="s">
        <v>23</v>
      </c>
      <c r="E49" s="85" t="s">
        <v>56</v>
      </c>
      <c r="F49" s="85" t="s">
        <v>57</v>
      </c>
      <c r="G49" s="86">
        <v>44221</v>
      </c>
      <c r="H49" s="86">
        <v>44221</v>
      </c>
      <c r="I49" s="67">
        <f t="shared" si="7"/>
        <v>500</v>
      </c>
      <c r="J49" s="93"/>
      <c r="K49" s="93"/>
      <c r="L49" s="93"/>
      <c r="M49" s="93"/>
      <c r="N49" s="93"/>
      <c r="O49" s="93"/>
      <c r="P49" s="93">
        <v>500</v>
      </c>
      <c r="Q49" s="93"/>
      <c r="R49" s="31"/>
      <c r="S49" s="69"/>
      <c r="T49" s="69"/>
      <c r="U49" s="69"/>
      <c r="V49" s="69"/>
    </row>
    <row r="50" spans="1:22">
      <c r="B50" s="108"/>
    </row>
    <row r="51" spans="1:22">
      <c r="B51" s="108"/>
    </row>
  </sheetData>
  <mergeCells count="10">
    <mergeCell ref="A2:R2"/>
    <mergeCell ref="J4:Q4"/>
    <mergeCell ref="A4:A5"/>
    <mergeCell ref="B4:B5"/>
    <mergeCell ref="C4:C5"/>
    <mergeCell ref="D4:D5"/>
    <mergeCell ref="G4:G5"/>
    <mergeCell ref="H4:H5"/>
    <mergeCell ref="I4:I5"/>
    <mergeCell ref="R4:R5"/>
  </mergeCells>
  <phoneticPr fontId="28" type="noConversion"/>
  <pageMargins left="0.69930555555555596" right="0.69930555555555596" top="0.75" bottom="0.75" header="0.3" footer="0.3"/>
  <pageSetup paperSize="9" scale="5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王勇</cp:lastModifiedBy>
  <cp:lastPrinted>2021-02-05T02:15:21Z</cp:lastPrinted>
  <dcterms:created xsi:type="dcterms:W3CDTF">2006-09-13T11:21:00Z</dcterms:created>
  <dcterms:modified xsi:type="dcterms:W3CDTF">2021-02-05T05:22:35Z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