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0" yWindow="90" windowWidth="19200" windowHeight="11640"/>
  </bookViews>
  <sheets>
    <sheet name="中央" sheetId="1" r:id="rId1"/>
    <sheet name="自治区" sheetId="4" r:id="rId2"/>
    <sheet name="Sheet2" sheetId="2" r:id="rId3"/>
    <sheet name="Sheet3" sheetId="3" r:id="rId4"/>
  </sheets>
  <definedNames>
    <definedName name="_xlnm.Print_Titles" localSheetId="1">自治区!$1:$5</definedName>
  </definedNames>
  <calcPr calcId="124519"/>
</workbook>
</file>

<file path=xl/calcChain.xml><?xml version="1.0" encoding="utf-8"?>
<calcChain xmlns="http://schemas.openxmlformats.org/spreadsheetml/2006/main">
  <c r="E45" i="1"/>
  <c r="E6" s="1"/>
  <c r="L45"/>
  <c r="E176"/>
  <c r="E54" i="4"/>
  <c r="F50"/>
  <c r="G50"/>
  <c r="H50"/>
  <c r="I50"/>
  <c r="J50"/>
  <c r="K50"/>
  <c r="L50"/>
  <c r="M50"/>
  <c r="N50"/>
  <c r="E50"/>
  <c r="F47"/>
  <c r="G47"/>
  <c r="H47"/>
  <c r="I47"/>
  <c r="J47"/>
  <c r="K47"/>
  <c r="L47"/>
  <c r="M47"/>
  <c r="N47"/>
  <c r="E47"/>
  <c r="F41"/>
  <c r="G41"/>
  <c r="H41"/>
  <c r="I41"/>
  <c r="J41"/>
  <c r="K41"/>
  <c r="L41"/>
  <c r="M41"/>
  <c r="N41"/>
  <c r="E41"/>
  <c r="F39"/>
  <c r="G39"/>
  <c r="H39"/>
  <c r="I39"/>
  <c r="J39"/>
  <c r="K39"/>
  <c r="L39"/>
  <c r="M39"/>
  <c r="N39"/>
  <c r="E39"/>
  <c r="E33"/>
  <c r="E30"/>
  <c r="F28"/>
  <c r="G28"/>
  <c r="H28"/>
  <c r="I28"/>
  <c r="J28"/>
  <c r="K28"/>
  <c r="L28"/>
  <c r="M28"/>
  <c r="N28"/>
  <c r="E28"/>
  <c r="F22"/>
  <c r="G22"/>
  <c r="H22"/>
  <c r="I22"/>
  <c r="J22"/>
  <c r="K22"/>
  <c r="L22"/>
  <c r="M22"/>
  <c r="N22"/>
  <c r="E22"/>
  <c r="F20"/>
  <c r="G20"/>
  <c r="H20"/>
  <c r="I20"/>
  <c r="J20"/>
  <c r="K20"/>
  <c r="L20"/>
  <c r="M20"/>
  <c r="N20"/>
  <c r="E20"/>
  <c r="E18"/>
  <c r="F15"/>
  <c r="G15"/>
  <c r="H15"/>
  <c r="I15"/>
  <c r="J15"/>
  <c r="K15"/>
  <c r="L15"/>
  <c r="M15"/>
  <c r="N15"/>
  <c r="E15"/>
  <c r="E13"/>
  <c r="E6" s="1"/>
  <c r="E7"/>
  <c r="F6"/>
  <c r="G6"/>
  <c r="H6"/>
  <c r="I6"/>
  <c r="J6"/>
  <c r="K6"/>
  <c r="L6"/>
  <c r="M6"/>
  <c r="N6"/>
  <c r="E171" i="1"/>
  <c r="F171"/>
  <c r="G171"/>
  <c r="H171"/>
  <c r="I171"/>
  <c r="J171"/>
  <c r="K171"/>
  <c r="L171"/>
  <c r="M171"/>
  <c r="N171"/>
  <c r="G81"/>
  <c r="H81"/>
  <c r="I81"/>
  <c r="J81"/>
  <c r="K81"/>
  <c r="L81"/>
  <c r="M81"/>
  <c r="N81"/>
  <c r="E81"/>
  <c r="F82"/>
  <c r="F81" s="1"/>
  <c r="F55" i="4"/>
  <c r="F54" s="1"/>
  <c r="N54"/>
  <c r="M54"/>
  <c r="L54"/>
  <c r="K54"/>
  <c r="J54"/>
  <c r="I54"/>
  <c r="H54"/>
  <c r="G54"/>
  <c r="E33" i="1"/>
  <c r="F25" i="4"/>
  <c r="F24"/>
  <c r="F23"/>
  <c r="F21"/>
  <c r="F49"/>
  <c r="F34"/>
  <c r="F33" s="1"/>
  <c r="N33"/>
  <c r="M33"/>
  <c r="L33"/>
  <c r="K33"/>
  <c r="J33"/>
  <c r="I33"/>
  <c r="H33"/>
  <c r="G33"/>
  <c r="F32"/>
  <c r="F31"/>
  <c r="N30"/>
  <c r="M30"/>
  <c r="L30"/>
  <c r="K30"/>
  <c r="J30"/>
  <c r="I30"/>
  <c r="H30"/>
  <c r="G30"/>
  <c r="F29"/>
  <c r="F19"/>
  <c r="F18" s="1"/>
  <c r="L18"/>
  <c r="F17"/>
  <c r="F16"/>
  <c r="F14"/>
  <c r="L13"/>
  <c r="F13"/>
  <c r="F12"/>
  <c r="F11"/>
  <c r="F10"/>
  <c r="F9"/>
  <c r="F8"/>
  <c r="N7"/>
  <c r="M7"/>
  <c r="L7"/>
  <c r="K7"/>
  <c r="J7"/>
  <c r="I7"/>
  <c r="H7"/>
  <c r="G7"/>
  <c r="F7"/>
  <c r="F56" i="1"/>
  <c r="F55"/>
  <c r="F53"/>
  <c r="F52"/>
  <c r="F51"/>
  <c r="F45" s="1"/>
  <c r="F50"/>
  <c r="F49"/>
  <c r="F48"/>
  <c r="F47"/>
  <c r="F46"/>
  <c r="N45"/>
  <c r="M45"/>
  <c r="K45"/>
  <c r="J45"/>
  <c r="I45"/>
  <c r="H45"/>
  <c r="G45"/>
  <c r="F44"/>
  <c r="F43"/>
  <c r="F42"/>
  <c r="F41"/>
  <c r="F40"/>
  <c r="F39"/>
  <c r="F38"/>
  <c r="N37"/>
  <c r="M37"/>
  <c r="L37"/>
  <c r="K37"/>
  <c r="J37"/>
  <c r="I37"/>
  <c r="H37"/>
  <c r="G37"/>
  <c r="F37"/>
  <c r="E37"/>
  <c r="F36"/>
  <c r="F35"/>
  <c r="F34"/>
  <c r="N33"/>
  <c r="M33"/>
  <c r="L33"/>
  <c r="K33"/>
  <c r="J33"/>
  <c r="I33"/>
  <c r="H33"/>
  <c r="G33"/>
  <c r="F33"/>
  <c r="F32"/>
  <c r="N31"/>
  <c r="M31"/>
  <c r="L31"/>
  <c r="K31"/>
  <c r="J31"/>
  <c r="I31"/>
  <c r="H31"/>
  <c r="G31"/>
  <c r="F31"/>
  <c r="E31"/>
  <c r="F30"/>
  <c r="F29"/>
  <c r="F28"/>
  <c r="N27"/>
  <c r="M27"/>
  <c r="L27"/>
  <c r="K27"/>
  <c r="J27"/>
  <c r="I27"/>
  <c r="H27"/>
  <c r="G27"/>
  <c r="F27"/>
  <c r="E27"/>
  <c r="F26"/>
  <c r="F25"/>
  <c r="F24"/>
  <c r="F23"/>
  <c r="F22"/>
  <c r="F21"/>
  <c r="F20"/>
  <c r="N19"/>
  <c r="M19"/>
  <c r="L19"/>
  <c r="K19"/>
  <c r="J19"/>
  <c r="I19"/>
  <c r="H19"/>
  <c r="G19"/>
  <c r="F19"/>
  <c r="E19"/>
  <c r="F176"/>
  <c r="G176"/>
  <c r="H176"/>
  <c r="I176"/>
  <c r="J176"/>
  <c r="K176"/>
  <c r="L176"/>
  <c r="M176"/>
  <c r="N176"/>
  <c r="G167"/>
  <c r="H167"/>
  <c r="I167"/>
  <c r="J167"/>
  <c r="K167"/>
  <c r="L167"/>
  <c r="M167"/>
  <c r="N167"/>
  <c r="E167"/>
  <c r="F164"/>
  <c r="G164"/>
  <c r="H164"/>
  <c r="I164"/>
  <c r="J164"/>
  <c r="K164"/>
  <c r="L164"/>
  <c r="M164"/>
  <c r="N164"/>
  <c r="E164"/>
  <c r="E157"/>
  <c r="E161"/>
  <c r="F161"/>
  <c r="G161"/>
  <c r="H161"/>
  <c r="I161"/>
  <c r="J161"/>
  <c r="K161"/>
  <c r="L161"/>
  <c r="M161"/>
  <c r="N161"/>
  <c r="E148"/>
  <c r="E144"/>
  <c r="E142"/>
  <c r="G136"/>
  <c r="H136"/>
  <c r="I136"/>
  <c r="J136"/>
  <c r="K136"/>
  <c r="L136"/>
  <c r="M136"/>
  <c r="N136"/>
  <c r="E136"/>
  <c r="E127"/>
  <c r="G121"/>
  <c r="H121"/>
  <c r="I121"/>
  <c r="J121"/>
  <c r="K121"/>
  <c r="L121"/>
  <c r="M121"/>
  <c r="N121"/>
  <c r="E121"/>
  <c r="G106"/>
  <c r="H106"/>
  <c r="I106"/>
  <c r="J106"/>
  <c r="K106"/>
  <c r="L106"/>
  <c r="M106"/>
  <c r="N106"/>
  <c r="E106"/>
  <c r="G89"/>
  <c r="H89"/>
  <c r="I89"/>
  <c r="J89"/>
  <c r="K89"/>
  <c r="L89"/>
  <c r="M89"/>
  <c r="N89"/>
  <c r="E89"/>
  <c r="G83"/>
  <c r="H83"/>
  <c r="I83"/>
  <c r="J83"/>
  <c r="K83"/>
  <c r="L83"/>
  <c r="M83"/>
  <c r="N83"/>
  <c r="E83"/>
  <c r="G73"/>
  <c r="H73"/>
  <c r="I73"/>
  <c r="J73"/>
  <c r="K73"/>
  <c r="L73"/>
  <c r="M73"/>
  <c r="N73"/>
  <c r="E73"/>
  <c r="G69"/>
  <c r="H69"/>
  <c r="I69"/>
  <c r="J69"/>
  <c r="K69"/>
  <c r="L69"/>
  <c r="M69"/>
  <c r="N69"/>
  <c r="E69"/>
  <c r="G64"/>
  <c r="H64"/>
  <c r="I64"/>
  <c r="J64"/>
  <c r="K64"/>
  <c r="L64"/>
  <c r="M64"/>
  <c r="N64"/>
  <c r="E64"/>
  <c r="G59"/>
  <c r="H59"/>
  <c r="I59"/>
  <c r="J59"/>
  <c r="K59"/>
  <c r="L59"/>
  <c r="M59"/>
  <c r="N59"/>
  <c r="E59"/>
  <c r="G57"/>
  <c r="G54" s="1"/>
  <c r="H57"/>
  <c r="H54" s="1"/>
  <c r="I57"/>
  <c r="I54" s="1"/>
  <c r="J57"/>
  <c r="J54" s="1"/>
  <c r="K57"/>
  <c r="K54" s="1"/>
  <c r="L57"/>
  <c r="L54" s="1"/>
  <c r="M57"/>
  <c r="M54" s="1"/>
  <c r="N57"/>
  <c r="N54" s="1"/>
  <c r="E57"/>
  <c r="E54" s="1"/>
  <c r="E10"/>
  <c r="E7"/>
  <c r="F170"/>
  <c r="F168"/>
  <c r="F30" i="4" l="1"/>
  <c r="F167" i="1"/>
  <c r="N157"/>
  <c r="M157"/>
  <c r="L157"/>
  <c r="K157"/>
  <c r="J157"/>
  <c r="I157"/>
  <c r="H157"/>
  <c r="G157"/>
  <c r="F157"/>
  <c r="N155"/>
  <c r="M155"/>
  <c r="L155"/>
  <c r="K155"/>
  <c r="J155"/>
  <c r="I155"/>
  <c r="H155"/>
  <c r="G155"/>
  <c r="F155"/>
  <c r="E155"/>
  <c r="F150"/>
  <c r="N148"/>
  <c r="M148"/>
  <c r="L148"/>
  <c r="K148"/>
  <c r="J148"/>
  <c r="I148"/>
  <c r="H148"/>
  <c r="G148"/>
  <c r="F148"/>
  <c r="N147"/>
  <c r="M147"/>
  <c r="I147"/>
  <c r="F147" s="1"/>
  <c r="I145"/>
  <c r="F145"/>
  <c r="N144"/>
  <c r="M144"/>
  <c r="L144"/>
  <c r="K144"/>
  <c r="J144"/>
  <c r="I144"/>
  <c r="H144"/>
  <c r="G144"/>
  <c r="N140"/>
  <c r="M140"/>
  <c r="L140"/>
  <c r="K140"/>
  <c r="J140"/>
  <c r="I140"/>
  <c r="H140"/>
  <c r="G140"/>
  <c r="F140"/>
  <c r="E140"/>
  <c r="F137"/>
  <c r="F136" s="1"/>
  <c r="N133"/>
  <c r="M133"/>
  <c r="L133"/>
  <c r="K133"/>
  <c r="J133"/>
  <c r="I133"/>
  <c r="H133"/>
  <c r="G133"/>
  <c r="F133"/>
  <c r="E133"/>
  <c r="N142"/>
  <c r="M142"/>
  <c r="L142"/>
  <c r="K142"/>
  <c r="J142"/>
  <c r="I142"/>
  <c r="H142"/>
  <c r="G142"/>
  <c r="F142"/>
  <c r="F132"/>
  <c r="F131"/>
  <c r="F130"/>
  <c r="F129"/>
  <c r="F128"/>
  <c r="N127"/>
  <c r="M127"/>
  <c r="L127"/>
  <c r="K127"/>
  <c r="J127"/>
  <c r="I127"/>
  <c r="H127"/>
  <c r="G127"/>
  <c r="F125"/>
  <c r="F124"/>
  <c r="F123"/>
  <c r="F122"/>
  <c r="F120"/>
  <c r="F119"/>
  <c r="F118"/>
  <c r="F117"/>
  <c r="F116"/>
  <c r="F115"/>
  <c r="F114"/>
  <c r="F113"/>
  <c r="F112"/>
  <c r="F111"/>
  <c r="F110"/>
  <c r="F109"/>
  <c r="F108"/>
  <c r="F107"/>
  <c r="F105"/>
  <c r="F104"/>
  <c r="F103"/>
  <c r="F102"/>
  <c r="F101"/>
  <c r="F100"/>
  <c r="F99"/>
  <c r="F98"/>
  <c r="F97"/>
  <c r="F96"/>
  <c r="F95"/>
  <c r="F94"/>
  <c r="F93"/>
  <c r="F92"/>
  <c r="F91"/>
  <c r="F90"/>
  <c r="F86"/>
  <c r="F85"/>
  <c r="F84"/>
  <c r="F77"/>
  <c r="F76"/>
  <c r="F75"/>
  <c r="F74"/>
  <c r="F73" s="1"/>
  <c r="F71"/>
  <c r="F70"/>
  <c r="F69" s="1"/>
  <c r="F68"/>
  <c r="F67"/>
  <c r="F66"/>
  <c r="F65"/>
  <c r="F64" s="1"/>
  <c r="F63"/>
  <c r="F62"/>
  <c r="F61" s="1"/>
  <c r="N61"/>
  <c r="M61"/>
  <c r="K61"/>
  <c r="J61"/>
  <c r="H61"/>
  <c r="G61"/>
  <c r="E61"/>
  <c r="F60"/>
  <c r="F59" s="1"/>
  <c r="F58"/>
  <c r="F57" s="1"/>
  <c r="F54" s="1"/>
  <c r="F127" l="1"/>
  <c r="F144"/>
  <c r="F89"/>
  <c r="F106"/>
  <c r="F121"/>
  <c r="F83"/>
  <c r="F17" l="1"/>
  <c r="F18"/>
  <c r="G14"/>
  <c r="H14"/>
  <c r="I14"/>
  <c r="J14"/>
  <c r="K14"/>
  <c r="L14"/>
  <c r="M14"/>
  <c r="N14"/>
  <c r="E14"/>
  <c r="F11"/>
  <c r="F12"/>
  <c r="G10"/>
  <c r="H10"/>
  <c r="I10"/>
  <c r="J10"/>
  <c r="K10"/>
  <c r="L10"/>
  <c r="M10"/>
  <c r="N10"/>
  <c r="G7"/>
  <c r="G6" s="1"/>
  <c r="H7"/>
  <c r="H6" s="1"/>
  <c r="I7"/>
  <c r="I6" s="1"/>
  <c r="J7"/>
  <c r="J6" s="1"/>
  <c r="K7"/>
  <c r="K6" s="1"/>
  <c r="L7"/>
  <c r="L6" s="1"/>
  <c r="M7"/>
  <c r="M6" s="1"/>
  <c r="N7"/>
  <c r="N6" s="1"/>
  <c r="F8"/>
  <c r="F9"/>
  <c r="F16"/>
  <c r="F15"/>
  <c r="F13"/>
  <c r="F14" l="1"/>
  <c r="F10"/>
  <c r="F7"/>
  <c r="F6" l="1"/>
</calcChain>
</file>

<file path=xl/sharedStrings.xml><?xml version="1.0" encoding="utf-8"?>
<sst xmlns="http://schemas.openxmlformats.org/spreadsheetml/2006/main" count="778" uniqueCount="627">
  <si>
    <t>序号</t>
    <phoneticPr fontId="1" type="noConversion"/>
  </si>
  <si>
    <t>项目名称</t>
    <phoneticPr fontId="1" type="noConversion"/>
  </si>
  <si>
    <t>塔城市</t>
    <phoneticPr fontId="1" type="noConversion"/>
  </si>
  <si>
    <t>额敏县</t>
    <phoneticPr fontId="1" type="noConversion"/>
  </si>
  <si>
    <t>乌苏市</t>
    <phoneticPr fontId="1" type="noConversion"/>
  </si>
  <si>
    <t>沙湾县</t>
    <phoneticPr fontId="1" type="noConversion"/>
  </si>
  <si>
    <t>托里县</t>
    <phoneticPr fontId="1" type="noConversion"/>
  </si>
  <si>
    <t>裕民县</t>
    <phoneticPr fontId="1" type="noConversion"/>
  </si>
  <si>
    <t>和丰县</t>
    <phoneticPr fontId="1" type="noConversion"/>
  </si>
  <si>
    <t>地区本级</t>
    <phoneticPr fontId="1" type="noConversion"/>
  </si>
  <si>
    <t>使用方向</t>
    <phoneticPr fontId="1" type="noConversion"/>
  </si>
  <si>
    <t>单位：万元</t>
    <phoneticPr fontId="1" type="noConversion"/>
  </si>
  <si>
    <t>塔城地区2018年扶贫资金总台账公开表</t>
    <phoneticPr fontId="1" type="noConversion"/>
  </si>
  <si>
    <t>资金分配单位</t>
    <phoneticPr fontId="1" type="noConversion"/>
  </si>
  <si>
    <t>小计</t>
    <phoneticPr fontId="1" type="noConversion"/>
  </si>
  <si>
    <t>自治区资金文件</t>
    <phoneticPr fontId="1" type="noConversion"/>
  </si>
  <si>
    <t>地区资金文件</t>
    <phoneticPr fontId="1" type="noConversion"/>
  </si>
  <si>
    <t>塔地财预[2018]71号</t>
    <phoneticPr fontId="1" type="noConversion"/>
  </si>
  <si>
    <t>2018年边境地区转移支付增量资金的通知</t>
    <phoneticPr fontId="1" type="noConversion"/>
  </si>
  <si>
    <t>关于提前下达2018年一般性转移支付资金的通知</t>
    <phoneticPr fontId="1" type="noConversion"/>
  </si>
  <si>
    <t>新财预[2017]154号</t>
    <phoneticPr fontId="1" type="noConversion"/>
  </si>
  <si>
    <t>塔地财预[2017]94号</t>
    <phoneticPr fontId="1" type="noConversion"/>
  </si>
  <si>
    <t>关于下达2018年重点生态功能区转移支付增量资金的通知</t>
    <phoneticPr fontId="1" type="noConversion"/>
  </si>
  <si>
    <t>新财预[2018]91号</t>
    <phoneticPr fontId="1" type="noConversion"/>
  </si>
  <si>
    <t>塔地财预[2018]66号</t>
    <phoneticPr fontId="1" type="noConversion"/>
  </si>
  <si>
    <t>关于下达2018年县级财政管理绩效综合评价奖励资金的通知</t>
    <phoneticPr fontId="1" type="noConversion"/>
  </si>
  <si>
    <t>新财预[2018]98号</t>
    <phoneticPr fontId="1" type="noConversion"/>
  </si>
  <si>
    <t>塔地财预[2018]68号</t>
    <phoneticPr fontId="1" type="noConversion"/>
  </si>
  <si>
    <t>自治区结合县级财政管理绩效综合考核评价结果，排名前30名的县市给予奖励。</t>
    <phoneticPr fontId="1" type="noConversion"/>
  </si>
  <si>
    <t>关于下达2018年县级基本财力保障机制奖补资金的通知</t>
    <phoneticPr fontId="1" type="noConversion"/>
  </si>
  <si>
    <t>新财预[2018]99号</t>
    <phoneticPr fontId="1" type="noConversion"/>
  </si>
  <si>
    <t>新财预[2018]65号</t>
    <phoneticPr fontId="1" type="noConversion"/>
  </si>
  <si>
    <t>塔地财预[2018]51号</t>
    <phoneticPr fontId="1" type="noConversion"/>
  </si>
  <si>
    <t>主要用于边境事务管理（国门建设及周边环境整治，界河河道整治，边民用民兵的补助)；改善边境地区民生（提高农村义务教育阶段寄宿制学生生活费补助标准，扩大补助范围；建设群众文化活动室、改造村民危旧房；建立和完善村卫生室制度，加强道路、桥梁、人畜安全饮水设施、敬老院、乡村中小学等公益性基础设施建设；强化基层政权建设，改善基层政府办公条件等);促进边境贸易发展和边境小额贸易企业能力建设（边境一类口岸运转，通关条件改善等基础建设；为边贸企业创造良好的生产经营环境；弥补因中央边境小额贸易政策调整造成的部分口岸所在地政府财政减收。</t>
    <phoneticPr fontId="1" type="noConversion"/>
  </si>
  <si>
    <t>下达2018年一般性转移支付资金的通知</t>
    <phoneticPr fontId="1" type="noConversion"/>
  </si>
  <si>
    <t>关于提前下达2019年一般性转移支付资金的通知-小额贸易企业能力建设</t>
    <phoneticPr fontId="1" type="noConversion"/>
  </si>
  <si>
    <t>关于提前下达2020年一般性转移支付资金的通知-一类口岸建设</t>
    <phoneticPr fontId="1" type="noConversion"/>
  </si>
  <si>
    <t>按照乡村振兴战略要求，建设地绿、水净、安居、乐业、增收的美丽宜居乡村为目标，始终坚持新发展理念，注重一事一议财政奖补自下而上的民主决策制度优势，充分发挥财政资金的引领撬动作用，加大对农村基础设、生态环境、产业特色、宜居宜业宜游等方面的建设，根据财政部关于“大力改善农村人居环境，建设农民美丽幸福家园，要将实施农村人居环境整治与一事一议美丽乡村建设等工作紧密结合”的要求，2018年，农村综合改革转移支付资金重点投向农村生活垃圾处理、污水处理、卫生厕所改造、村庄绿化亮化、环境美化等方面的“村内户外”公益事业建设项目，大力改善村容村貌和农村人居环境。</t>
    <phoneticPr fontId="1" type="noConversion"/>
  </si>
  <si>
    <t>关于提前下达2018年村级惠民生项目一事一议财政奖补资金的通知</t>
    <phoneticPr fontId="7" type="noConversion"/>
  </si>
  <si>
    <t>新财综改[2017]32号</t>
    <phoneticPr fontId="1" type="noConversion"/>
  </si>
  <si>
    <t>塔地综改〔2017〕32号</t>
    <phoneticPr fontId="8" type="noConversion"/>
  </si>
  <si>
    <t>关于提前下达2018年扶持村集体经济发展试点补助资金的通知</t>
    <phoneticPr fontId="8" type="noConversion"/>
  </si>
  <si>
    <t>新财综改[2017]34号</t>
    <phoneticPr fontId="1" type="noConversion"/>
  </si>
  <si>
    <t>塔地综改〔2017〕34号</t>
    <phoneticPr fontId="8" type="noConversion"/>
  </si>
  <si>
    <t>关于下达2018年一事一议财政奖补资金 （涉农资金整合部分）的通知</t>
    <phoneticPr fontId="7" type="noConversion"/>
  </si>
  <si>
    <t>新财综改[2018]16号</t>
    <phoneticPr fontId="1" type="noConversion"/>
  </si>
  <si>
    <t>塔地综改〔2018〕8号</t>
    <phoneticPr fontId="8" type="noConversion"/>
  </si>
  <si>
    <t>关于下达2018年美丽乡村建设试点资金 （涉农资金整合部分）的通知</t>
    <phoneticPr fontId="7" type="noConversion"/>
  </si>
  <si>
    <t>新财综改[2018]17号</t>
  </si>
  <si>
    <t>塔地综改〔2018〕9号</t>
    <phoneticPr fontId="8" type="noConversion"/>
  </si>
  <si>
    <t>新财综改[2018]15号</t>
    <phoneticPr fontId="1" type="noConversion"/>
  </si>
  <si>
    <t>塔地综改〔2018〕10号</t>
    <phoneticPr fontId="8" type="noConversion"/>
  </si>
  <si>
    <t xml:space="preserve">关于拨付自治区2018年第二批村级惠民生项目一事一议财政奖补资金的通知 
</t>
    <phoneticPr fontId="8" type="noConversion"/>
  </si>
  <si>
    <t>塔地综改〔2018〕11号</t>
    <phoneticPr fontId="8" type="noConversion"/>
  </si>
  <si>
    <t>关于调整已拨付2018年农村综合改革工作经费补助资金的通知</t>
    <phoneticPr fontId="8" type="noConversion"/>
  </si>
  <si>
    <t>塔地综改〔2018〕12号</t>
  </si>
  <si>
    <t xml:space="preserve">关于拨付2018年中央（第二批）一事一议财政奖补资金（农村人居环境整治）的通知 
</t>
    <phoneticPr fontId="7" type="noConversion"/>
  </si>
  <si>
    <t>新财综改[2018]21号</t>
  </si>
  <si>
    <t>塔地综改〔2018〕13号</t>
    <phoneticPr fontId="8" type="noConversion"/>
  </si>
  <si>
    <t xml:space="preserve">关于拨付2018年美丽乡村建设试点资金（村级惠民生项目）的通知 
</t>
    <phoneticPr fontId="7" type="noConversion"/>
  </si>
  <si>
    <t>新财综改[2018]20号</t>
    <phoneticPr fontId="1" type="noConversion"/>
  </si>
  <si>
    <t>塔地综改〔2018〕14号</t>
    <phoneticPr fontId="8" type="noConversion"/>
  </si>
  <si>
    <t>关于下达2018年美丽乡村建设试点资金 的通知</t>
    <phoneticPr fontId="7" type="noConversion"/>
  </si>
  <si>
    <t>新财综改[2018]25号</t>
    <phoneticPr fontId="1" type="noConversion"/>
  </si>
  <si>
    <t>塔地综改〔2018〕16号</t>
    <phoneticPr fontId="8" type="noConversion"/>
  </si>
  <si>
    <t xml:space="preserve">关于拨付2018年中央专项（第二批） 一事一议财政奖补资金（农村人居 环境整治）的通知  </t>
    <phoneticPr fontId="7" type="noConversion"/>
  </si>
  <si>
    <t>新财综改[2018]26号</t>
    <phoneticPr fontId="1" type="noConversion"/>
  </si>
  <si>
    <t>塔地综改〔2018〕17号</t>
    <phoneticPr fontId="8" type="noConversion"/>
  </si>
  <si>
    <t>二</t>
    <phoneticPr fontId="1" type="noConversion"/>
  </si>
  <si>
    <t>一</t>
    <phoneticPr fontId="1" type="noConversion"/>
  </si>
  <si>
    <t>三</t>
    <phoneticPr fontId="1" type="noConversion"/>
  </si>
  <si>
    <t>重点生态功能区转移支付（2个）</t>
    <phoneticPr fontId="1" type="noConversion"/>
  </si>
  <si>
    <t>县级基本财力保障机制奖补资金（3个）</t>
    <phoneticPr fontId="1" type="noConversion"/>
  </si>
  <si>
    <t>边疆地区转移支付（4个）</t>
    <phoneticPr fontId="1" type="noConversion"/>
  </si>
  <si>
    <t>农村综合改革转移支付资金（）</t>
    <phoneticPr fontId="1" type="noConversion"/>
  </si>
  <si>
    <t>水利发展资金</t>
  </si>
  <si>
    <t>新财农[2017]127号</t>
  </si>
  <si>
    <t>塔地财农[2017]77号</t>
  </si>
  <si>
    <t>新财农[2018]37号</t>
  </si>
  <si>
    <t>塔地财农[2018]29号</t>
  </si>
  <si>
    <t>塔地财农[2018]39号</t>
  </si>
  <si>
    <t>农业生产发展资金</t>
  </si>
  <si>
    <t>新财农[2017]133号</t>
  </si>
  <si>
    <t>塔地财农[2017]81号</t>
  </si>
  <si>
    <t>新财农[2017]137号</t>
  </si>
  <si>
    <t>塔地财农[2017]82号</t>
  </si>
  <si>
    <t>新财农[2018]27号</t>
  </si>
  <si>
    <t>塔地财农[2018]9号</t>
  </si>
  <si>
    <t>新财农[2018]32号</t>
  </si>
  <si>
    <t>塔地财农[2018]10号</t>
  </si>
  <si>
    <t>关于拨付2018年耕地地力保护补贴资金的通知[中央部分]</t>
  </si>
  <si>
    <t>新财农[2018]28号</t>
  </si>
  <si>
    <t>塔地财农[2018]30号</t>
  </si>
  <si>
    <t>农业局工作经费</t>
  </si>
  <si>
    <t>新财农[2018]72号</t>
  </si>
  <si>
    <t>塔地财农[2018]44号</t>
  </si>
  <si>
    <t>关于拨付2018年中央农业生产发展资金（农业类）的通知[农民专业合作社]</t>
  </si>
  <si>
    <t>关于拨付2018年耕地地力保护补贴资金的通知</t>
  </si>
  <si>
    <t>塔地财农[2018]57号</t>
  </si>
  <si>
    <t>塔城162、163、164团；额敏165、166、167、团结农场；裕民161团</t>
  </si>
  <si>
    <t>新财农[2018]74号</t>
  </si>
  <si>
    <t>塔地财农[2018]61号</t>
  </si>
  <si>
    <t>关于拨付2018年中央农业生产发展资金（优势特色产业项目）的通知</t>
  </si>
  <si>
    <t>新财农[2018]76号</t>
  </si>
  <si>
    <t>塔地财农[2018]62号</t>
  </si>
  <si>
    <t>林业改革发展资金</t>
  </si>
  <si>
    <t>新财农[2017]139号</t>
  </si>
  <si>
    <t>塔地财农[2017]83号</t>
  </si>
  <si>
    <t>新财农[2018]93号</t>
  </si>
  <si>
    <t>塔地财农[2018]59号</t>
  </si>
  <si>
    <t>农业资源及生态保护补助</t>
  </si>
  <si>
    <t>新财农[2018]78号</t>
  </si>
  <si>
    <t>塔地财农[2018]38号</t>
  </si>
  <si>
    <t>塔地财农[2018]47号</t>
  </si>
  <si>
    <t>塔地财农[2018]48号</t>
  </si>
  <si>
    <t>新财农[2018]78号、新财农[2018]98号</t>
  </si>
  <si>
    <t>塔地财农[2018]68号</t>
  </si>
  <si>
    <t>林业生态保护恢复资金</t>
  </si>
  <si>
    <t>转发自治区财政厅关于开展提前下达2018年退耕还草补助2016年任务资金的通知</t>
  </si>
  <si>
    <t>新财农[2017]140号</t>
  </si>
  <si>
    <t>塔地财农[2017]80号</t>
  </si>
  <si>
    <t>新财农[2018]66号</t>
  </si>
  <si>
    <t>塔地财农[2018]27号</t>
  </si>
  <si>
    <t>农田水利设施建设和水土保持补助资金</t>
  </si>
  <si>
    <t>关于拨付2018年“访惠聚”村级惠民生项目（水利类）资金的通知</t>
  </si>
  <si>
    <t>新财农[2018]30号</t>
  </si>
  <si>
    <t>塔地财农[2018]11号</t>
  </si>
  <si>
    <t>现代农业生产发展资金</t>
  </si>
  <si>
    <t>关于拨付2018年自治区现代农业示范补助项目资金的通知</t>
  </si>
  <si>
    <t>新财农[2018]43号</t>
  </si>
  <si>
    <t>塔地财农[2018]36号</t>
  </si>
  <si>
    <t>新财农[2018]45号</t>
  </si>
  <si>
    <t>塔地财农[2018]64号</t>
  </si>
  <si>
    <t>农业技术推广与服务补助资金</t>
  </si>
  <si>
    <t>新财农[2018]41号</t>
  </si>
  <si>
    <t>塔地财农[2018]19号</t>
  </si>
  <si>
    <t>自治区彩票公益金支持扶贫资金（合计）</t>
    <phoneticPr fontId="1" type="noConversion"/>
  </si>
  <si>
    <t>塔地财综（2018）32号</t>
    <phoneticPr fontId="1" type="noConversion"/>
  </si>
  <si>
    <t>关于提前下达2019年彩票公益金用于涉农资金整合预算的通知</t>
    <phoneticPr fontId="1" type="noConversion"/>
  </si>
  <si>
    <t>十一</t>
    <phoneticPr fontId="1" type="noConversion"/>
  </si>
  <si>
    <t>土地整治工作专项资金（小计）</t>
    <phoneticPr fontId="1" type="noConversion"/>
  </si>
  <si>
    <t>开展高标准农田建设、土地整治重大工程、灾毁耕地复耕等。</t>
    <phoneticPr fontId="1" type="noConversion"/>
  </si>
  <si>
    <t>新财建〔2017〕459号</t>
    <phoneticPr fontId="1" type="noConversion"/>
  </si>
  <si>
    <t>十二</t>
    <phoneticPr fontId="1" type="noConversion"/>
  </si>
  <si>
    <t>农村环境连片整治示范资金（小计）</t>
    <phoneticPr fontId="1" type="noConversion"/>
  </si>
  <si>
    <t>统筹整合用于贫困县脱贫攻坚。</t>
    <phoneticPr fontId="1" type="noConversion"/>
  </si>
  <si>
    <t>关于塔城地区提前下达2018年中央农村环境整治资金（统筹整合部分）预算指标的通知</t>
    <phoneticPr fontId="1" type="noConversion"/>
  </si>
  <si>
    <t>新财建〔2018〕460号</t>
    <phoneticPr fontId="1" type="noConversion"/>
  </si>
  <si>
    <t>塔地财建[2018]11号</t>
    <phoneticPr fontId="1" type="noConversion"/>
  </si>
  <si>
    <t>十三</t>
    <phoneticPr fontId="1" type="noConversion"/>
  </si>
  <si>
    <t>车辆购置税收入补助地方用于一般公路建设项目资金（支持农村公路部分）（小计）</t>
    <phoneticPr fontId="1" type="noConversion"/>
  </si>
  <si>
    <t>此项资金用于农村公路建设项目，切实改善农村公路交通状况。</t>
    <phoneticPr fontId="1" type="noConversion"/>
  </si>
  <si>
    <t>关于提前下达塔城地区2018年车辆购置税补助地方 用于一般公路建设项目资（第二批）的通知</t>
    <phoneticPr fontId="1" type="noConversion"/>
  </si>
  <si>
    <t>新财建〔2017〕442号</t>
    <phoneticPr fontId="1" type="noConversion"/>
  </si>
  <si>
    <t>塔地财建[2018]3号</t>
    <phoneticPr fontId="1" type="noConversion"/>
  </si>
  <si>
    <t>关于塔城地区下达2018年车辆购置税补助地方用于农村公路建设项目资金的通知</t>
    <phoneticPr fontId="1" type="noConversion"/>
  </si>
  <si>
    <t>新财建〔2018〕237号</t>
    <phoneticPr fontId="1" type="noConversion"/>
  </si>
  <si>
    <t>塔地财建[2018]134号</t>
    <phoneticPr fontId="1" type="noConversion"/>
  </si>
  <si>
    <t>十四</t>
    <phoneticPr fontId="1" type="noConversion"/>
  </si>
  <si>
    <t>产粮大县奖励资金（小计）</t>
    <phoneticPr fontId="1" type="noConversion"/>
  </si>
  <si>
    <t>为进一步调动地方政府抓好粮食生产的积极性，缓解产粮大县财政困难，促进我区粮食和制种产业发展，保障我区粮食安全。开展“中国好粮油”行动，建立专业化社会化的粮食产后服务体系、完善粮食质量安全检验检测体系。</t>
    <phoneticPr fontId="1" type="noConversion"/>
  </si>
  <si>
    <t>关于拨付塔城地区2018年产粮大县中央奖励资金的通知</t>
    <phoneticPr fontId="1" type="noConversion"/>
  </si>
  <si>
    <t>新财建〔2018〕374号</t>
    <phoneticPr fontId="1" type="noConversion"/>
  </si>
  <si>
    <t>塔地财建[2018]120号</t>
    <phoneticPr fontId="1" type="noConversion"/>
  </si>
  <si>
    <t>关于塔城地区提前下达2018年中央产粮大县奖励资金（统筹整合部分）预算指标的通知</t>
    <phoneticPr fontId="1" type="noConversion"/>
  </si>
  <si>
    <t>新财建〔2017〕461号</t>
    <phoneticPr fontId="1" type="noConversion"/>
  </si>
  <si>
    <t>塔地财建[2018]12号</t>
    <phoneticPr fontId="1" type="noConversion"/>
  </si>
  <si>
    <t>关于拨付塔城地区2018年产粮大县中央奖励资金（统筹整合部分）的通知</t>
    <phoneticPr fontId="1" type="noConversion"/>
  </si>
  <si>
    <t>新财建〔2018〕373号</t>
    <phoneticPr fontId="1" type="noConversion"/>
  </si>
  <si>
    <t>塔地财建[2018]127号</t>
    <phoneticPr fontId="1" type="noConversion"/>
  </si>
  <si>
    <t xml:space="preserve">关于拨付塔城地区2018年“优质粮食工程”奖励资金的通知
</t>
    <phoneticPr fontId="1" type="noConversion"/>
  </si>
  <si>
    <t>新财建〔2018〕386号</t>
    <phoneticPr fontId="1" type="noConversion"/>
  </si>
  <si>
    <t>塔地财建[2018]133号</t>
    <phoneticPr fontId="1" type="noConversion"/>
  </si>
  <si>
    <t>十五</t>
    <phoneticPr fontId="1" type="noConversion"/>
  </si>
  <si>
    <t>生猪（牛羊）调出大县奖励资金（小计）</t>
    <phoneticPr fontId="1" type="noConversion"/>
  </si>
  <si>
    <t>支持生猪（牛羊）生产流通和产业发展。</t>
    <phoneticPr fontId="1" type="noConversion"/>
  </si>
  <si>
    <t>关于塔城地区2018年生猪（牛羊）调出大县中央奖励资金的通知</t>
    <phoneticPr fontId="1" type="noConversion"/>
  </si>
  <si>
    <t>新财建〔2018〕73号</t>
    <phoneticPr fontId="1" type="noConversion"/>
  </si>
  <si>
    <t>塔地财建[2018]43号</t>
    <phoneticPr fontId="1" type="noConversion"/>
  </si>
  <si>
    <t>关于下达塔城地区生猪（牛羊）调出大县中央奖励资金（统筹整合部分）的通知</t>
    <phoneticPr fontId="1" type="noConversion"/>
  </si>
  <si>
    <t>新财建〔2018〕117号</t>
    <phoneticPr fontId="1" type="noConversion"/>
  </si>
  <si>
    <t>塔地财建[2018]53号</t>
    <phoneticPr fontId="1" type="noConversion"/>
  </si>
  <si>
    <t>十六</t>
    <phoneticPr fontId="1" type="noConversion"/>
  </si>
  <si>
    <t>服务业发展专项资金（小计）</t>
    <phoneticPr fontId="1" type="noConversion"/>
  </si>
  <si>
    <t>无此项资金</t>
    <phoneticPr fontId="1" type="noConversion"/>
  </si>
  <si>
    <t>十七</t>
    <phoneticPr fontId="1" type="noConversion"/>
  </si>
  <si>
    <t>中央基建投资用于“三农”建设部分（小计）</t>
    <phoneticPr fontId="1" type="noConversion"/>
  </si>
  <si>
    <t>支持提高农业综合生产能力，改善农业基础设施，促进农业科技进步，改善农村面貌。</t>
    <phoneticPr fontId="1" type="noConversion"/>
  </si>
  <si>
    <t>关于下达塔城地区2018年地方粮食安全保障调控和应急设施项目中央基建投资预算的通知</t>
    <phoneticPr fontId="1" type="noConversion"/>
  </si>
  <si>
    <t>新财建〔2018〕200号</t>
    <phoneticPr fontId="1" type="noConversion"/>
  </si>
  <si>
    <t>塔地财建[2018]77号</t>
    <phoneticPr fontId="1" type="noConversion"/>
  </si>
  <si>
    <t>关于下达塔城地区2018年农村饮水安全巩固提升工程中央基建投资预算的通知</t>
    <phoneticPr fontId="1" type="noConversion"/>
  </si>
  <si>
    <t>新财建〔2018〕131号</t>
    <phoneticPr fontId="1" type="noConversion"/>
  </si>
  <si>
    <t>塔地财建[2018]80号</t>
    <phoneticPr fontId="1" type="noConversion"/>
  </si>
  <si>
    <t>关于下达塔城地区2018年动物保护能力提升工程及农产品质检体系建设项目中央基建投资预算的通知</t>
    <phoneticPr fontId="1" type="noConversion"/>
  </si>
  <si>
    <t>新财建〔2018〕136号</t>
    <phoneticPr fontId="1" type="noConversion"/>
  </si>
  <si>
    <t>塔地财建[2018]86号</t>
    <phoneticPr fontId="1" type="noConversion"/>
  </si>
  <si>
    <t>关于下达塔城地区2018年畜禽粪污染资源化利用工程中央基建投资预算的通知</t>
    <phoneticPr fontId="1" type="noConversion"/>
  </si>
  <si>
    <t>新财建〔2018〕148号</t>
    <phoneticPr fontId="1" type="noConversion"/>
  </si>
  <si>
    <t>塔地财建[2018]102号</t>
    <phoneticPr fontId="1" type="noConversion"/>
  </si>
  <si>
    <t>十八</t>
    <phoneticPr fontId="1" type="noConversion"/>
  </si>
  <si>
    <t>电信普遍服务补助资金（小计）</t>
    <phoneticPr fontId="1" type="noConversion"/>
  </si>
  <si>
    <t>十九</t>
    <phoneticPr fontId="1" type="noConversion"/>
  </si>
  <si>
    <t>中央基建投资用于易地扶贫搬迁部分（小计）</t>
    <phoneticPr fontId="1" type="noConversion"/>
  </si>
  <si>
    <t>二十</t>
    <phoneticPr fontId="1" type="noConversion"/>
  </si>
  <si>
    <t>可再生能源电价附加用于光伏扶贫部分（小计）</t>
    <phoneticPr fontId="1" type="noConversion"/>
  </si>
  <si>
    <t>新增建设用地土地有偿使用费安排的高标准基本农田建设资金（包括：新增建设用地土地有偿使用费安排土地整理资金）（小计）</t>
    <phoneticPr fontId="1" type="noConversion"/>
  </si>
  <si>
    <t>用于高标准基本农田建设项目及村级惠民土地整治项目</t>
    <phoneticPr fontId="1" type="noConversion"/>
  </si>
  <si>
    <t>关于下达2018年自治区新增建设用地土地有偿使用费安排的高标准基本农田建设资金（统筹整合分）预算指标的通知</t>
    <phoneticPr fontId="1" type="noConversion"/>
  </si>
  <si>
    <t>新财建〔2018〕76号</t>
    <phoneticPr fontId="1" type="noConversion"/>
  </si>
  <si>
    <t>塔地财建[2018]36号</t>
    <phoneticPr fontId="1" type="noConversion"/>
  </si>
  <si>
    <t>关于下达塔城地区2018年度“访惠聚”村级惠民土地整治项目资金（第一批）的通知</t>
    <phoneticPr fontId="1" type="noConversion"/>
  </si>
  <si>
    <t>新财建〔2018〕72号</t>
    <phoneticPr fontId="1" type="noConversion"/>
  </si>
  <si>
    <t>塔地财建[2018]62号</t>
    <phoneticPr fontId="1" type="noConversion"/>
  </si>
  <si>
    <t>关于下达塔城地区2018年土地整治项目支出预算（第三批）的通知</t>
    <phoneticPr fontId="1" type="noConversion"/>
  </si>
  <si>
    <t>新财建〔2018〕185号</t>
    <phoneticPr fontId="1" type="noConversion"/>
  </si>
  <si>
    <t>塔地财建[2018]65号</t>
    <phoneticPr fontId="1" type="noConversion"/>
  </si>
  <si>
    <t>关于下达塔城地区2018年度“访惠聚”村级惠民土地整治项目资金（第二批）的通知</t>
    <phoneticPr fontId="1" type="noConversion"/>
  </si>
  <si>
    <t>新财建〔2018〕116号</t>
    <phoneticPr fontId="1" type="noConversion"/>
  </si>
  <si>
    <t>塔地财建[2018]70号</t>
    <phoneticPr fontId="1" type="noConversion"/>
  </si>
  <si>
    <t>关于下达塔城地区2018年土地整治项目支出预算（第二批）的通知</t>
    <phoneticPr fontId="1" type="noConversion"/>
  </si>
  <si>
    <t>新财建〔2018〕184号</t>
    <phoneticPr fontId="1" type="noConversion"/>
  </si>
  <si>
    <t>塔地财建[2018]105号</t>
    <phoneticPr fontId="1" type="noConversion"/>
  </si>
  <si>
    <t xml:space="preserve">关于下达2018年自治区农村环境整治资金(统筹整合部分）预算指标的通知
</t>
    <phoneticPr fontId="1" type="noConversion"/>
  </si>
  <si>
    <t>新财建〔2018〕71号</t>
    <phoneticPr fontId="1" type="noConversion"/>
  </si>
  <si>
    <t>塔地财建[2018]34号</t>
    <phoneticPr fontId="1" type="noConversion"/>
  </si>
  <si>
    <t>农村危房改造补助资金（包括：农村安居工程资金）（小计）</t>
    <phoneticPr fontId="1" type="noConversion"/>
  </si>
  <si>
    <t>用于做好地区农村困难群众基本住房安全保障工作。</t>
    <phoneticPr fontId="1" type="noConversion"/>
  </si>
  <si>
    <t>关于下达2018年农村安居工程自治区补助资金的通知</t>
    <phoneticPr fontId="1" type="noConversion"/>
  </si>
  <si>
    <t>新财建〔2018〕208号</t>
    <phoneticPr fontId="1" type="noConversion"/>
  </si>
  <si>
    <t>塔地财建[2018]81号</t>
    <phoneticPr fontId="1" type="noConversion"/>
  </si>
  <si>
    <t>关于下达塔城地区2018年农村安居工程自治区补助资金（统筹整合部分）的通知</t>
    <phoneticPr fontId="1" type="noConversion"/>
  </si>
  <si>
    <t>新财建〔2018〕207号</t>
    <phoneticPr fontId="1" type="noConversion"/>
  </si>
  <si>
    <t>塔地财建[2018]82号</t>
    <phoneticPr fontId="1" type="noConversion"/>
  </si>
  <si>
    <t>四</t>
    <phoneticPr fontId="1" type="noConversion"/>
  </si>
  <si>
    <t>自治区安排基本建设投资用于“三农”部分（参照国务院和财政部文件规定的口径，确定整合范围资金规模）（小计）</t>
    <phoneticPr fontId="1" type="noConversion"/>
  </si>
  <si>
    <t>关于拨付塔城地区2018年自治区预算内基本建设投资（统筹整合部分）预算的通知</t>
    <phoneticPr fontId="1" type="noConversion"/>
  </si>
  <si>
    <t>新财建〔2018〕63号</t>
    <phoneticPr fontId="1" type="noConversion"/>
  </si>
  <si>
    <t>塔地财建[2018]30号</t>
    <phoneticPr fontId="1" type="noConversion"/>
  </si>
  <si>
    <t>关于提前下达2018年中央财政水利发展资金预算的通知</t>
  </si>
  <si>
    <t>中小河流治理</t>
  </si>
  <si>
    <t>水土保持治理</t>
  </si>
  <si>
    <t>山洪灾害防治</t>
  </si>
  <si>
    <t>关于下达2018年部分自治区水利专项资金的通知</t>
  </si>
  <si>
    <t>渔业发展资金                  地区水利局20万</t>
  </si>
  <si>
    <t>高效节水补助</t>
  </si>
  <si>
    <t>关于提前下达2018年中央畜牧类资金的通知</t>
  </si>
  <si>
    <t>粮改饲试点项目</t>
  </si>
  <si>
    <t>关于提前下达2018年中央财政农机类资金的通知</t>
  </si>
  <si>
    <t>农机购置补贴</t>
  </si>
  <si>
    <t>深松作业补助</t>
  </si>
  <si>
    <t>关于拨付2018年“访惠聚”村级惠民生项目（农业类）资金的通知</t>
  </si>
  <si>
    <t>关于拨付2018年“访惠聚”村级惠民生项目（畜牧类）资金的通知</t>
  </si>
  <si>
    <t>关于拨付2018年中央农业生产发展资金（农业类）的通知</t>
  </si>
  <si>
    <t>废旧地膜回收利用            农业局20万工作经费</t>
  </si>
  <si>
    <t>两区划定工作经费            农经局6万</t>
  </si>
  <si>
    <t>农村集体资产清产核资         农经局14万</t>
  </si>
  <si>
    <t>农经局8万</t>
  </si>
  <si>
    <t>农业社会化服务</t>
  </si>
  <si>
    <t>关于拨付2018年中央农业生产发展资金（畜牧类）的通知</t>
  </si>
  <si>
    <t xml:space="preserve">畜禽粪污治理 </t>
  </si>
  <si>
    <t>畜牧良种推广项目              种羊场16万，种牛场2万</t>
  </si>
  <si>
    <t>优质高效苜蓿基地建设</t>
  </si>
  <si>
    <t>关于提前下达2018年中央财政林业类资金的通知</t>
  </si>
  <si>
    <t>天然林保护                  林业局766万</t>
  </si>
  <si>
    <t>森林生态效益补偿补助          林业局52.5万、财政局22.5万、老风口5万、甘家湖164.15万、巴尔鲁克山13.64万、林科所20万</t>
  </si>
  <si>
    <t>造林补助</t>
  </si>
  <si>
    <t>森林抚育</t>
  </si>
  <si>
    <t>林业有害生物防治            林业局1万</t>
  </si>
  <si>
    <t>森林公安补助                森林公安局34万</t>
  </si>
  <si>
    <t>国有林场改革</t>
  </si>
  <si>
    <t>关于下达2018年中央林业改革发展资金的通知</t>
  </si>
  <si>
    <t>林木良种补助                 林业局（种苗站）3万，苗圃60万</t>
  </si>
  <si>
    <t>造林补助                    老风口52.6万</t>
  </si>
  <si>
    <t>森林抚育                    老风口100万，甘家湖100万</t>
  </si>
  <si>
    <t>湿地补助                     巴尔鲁克山200万，甘家湖200万</t>
  </si>
  <si>
    <t>森林防火补助</t>
  </si>
  <si>
    <t>林业有害生物防治</t>
  </si>
  <si>
    <t>林业贷款贴息</t>
  </si>
  <si>
    <t>关于拨付2018年中央农业资源及生态保护补助资金的通知</t>
  </si>
  <si>
    <t>渔业发展                    地区水利局30万</t>
  </si>
  <si>
    <t>耕地质量提升                 农业技术推广中心150万</t>
  </si>
  <si>
    <t>草原生态修复治理绩效奖励工作经费                         畜牧局20万，草原监理所10万，草原站10万，种牛场10万，种羊场10万</t>
  </si>
  <si>
    <t>草原生态修复治理绩效奖励资金   畜牧局20万，草原监理所10万，草原站10万，蝗鼠测报站8万，种牛场5万，种羊场5万</t>
  </si>
  <si>
    <t>草原生态奖励补助-扶持草牧业发展</t>
  </si>
  <si>
    <t>种牛场120万、种羊场16.76万</t>
  </si>
  <si>
    <t>完善退耕还林政策</t>
  </si>
  <si>
    <t>新一轮退耕还林补助</t>
  </si>
  <si>
    <t>关于下达2018年退耕还林还草任务第一年补助资金的通知</t>
  </si>
  <si>
    <t>退耕还林</t>
  </si>
  <si>
    <t>退耕还草</t>
  </si>
  <si>
    <t>地区种羊场90万</t>
  </si>
  <si>
    <t>农业局农产品质量安全项目资金97.5万，两区划定工作补助经费20万，休闲农业部门统计监测项目5万，</t>
  </si>
  <si>
    <t>关于调整2018年自治区现代畜牧业发展资金及2017年自治区村级防疫员补助资金的通知</t>
  </si>
  <si>
    <t>2018年现代畜牧业发展资金</t>
  </si>
  <si>
    <t>林业补助资金</t>
  </si>
  <si>
    <t>就业补助资金（合计）</t>
    <phoneticPr fontId="18" type="noConversion"/>
  </si>
  <si>
    <t>关于拨付2018年中央财政第二批就业专项资金的通知</t>
  </si>
  <si>
    <t>新财社[2018]133号</t>
  </si>
  <si>
    <t>塔地财社[2018]113</t>
  </si>
  <si>
    <t>主要用于社保补贴、岗位补贴、就业创业服务补助</t>
    <phoneticPr fontId="18" type="noConversion"/>
  </si>
  <si>
    <t>农村危房改造中央补助资金（合计）</t>
    <phoneticPr fontId="18" type="noConversion"/>
  </si>
  <si>
    <t xml:space="preserve">关于下达2018年中央财政安居富民工程第一批及第二批补助资金的通知
</t>
  </si>
  <si>
    <t>新财社[2017]222、[2018]132号</t>
  </si>
  <si>
    <t>塔地财社[2018]65</t>
  </si>
  <si>
    <t>用于低保户、农村分散供养特困人员、贫困残疾人家庭和建档立卡贫困户（以下简称“四类重点对象”）的安居富民工程建设。</t>
    <phoneticPr fontId="18" type="noConversion"/>
  </si>
  <si>
    <t>城乡居民医疗保险转移支付（合计）</t>
    <phoneticPr fontId="18" type="noConversion"/>
  </si>
  <si>
    <t>关于提前下达2018年城乡医保中央和自治区财政补助资金预算指标的通知（中央）</t>
  </si>
  <si>
    <t>新财社[2017]254号</t>
  </si>
  <si>
    <t>塔地财社[2017]132号</t>
  </si>
  <si>
    <t>专项用于对城镇居民基本医疗保险及新农合参保（合）居民的补助。</t>
    <phoneticPr fontId="18" type="noConversion"/>
  </si>
  <si>
    <t>关于提前下达2018年城乡医保中央和自治区财政补助资金预算指标的通知（自治区）</t>
  </si>
  <si>
    <t>关于拨付2018年城乡医保自治区财政补助资金的通知</t>
  </si>
  <si>
    <t>新财社[2018]73号</t>
  </si>
  <si>
    <t>塔地财社[2018]27号</t>
  </si>
  <si>
    <t>困难群众救助补助资金（合计）</t>
    <phoneticPr fontId="18" type="noConversion"/>
  </si>
  <si>
    <t>关于下达2018年社会救助补助资金预算指标的通知（社会救助）</t>
  </si>
  <si>
    <t>新财社[2017]239号</t>
  </si>
  <si>
    <t>塔地财社[2018]13</t>
  </si>
  <si>
    <t>专项用于低保、特困人员救助和临时救助、孤儿基本生活保障及流浪乞讨人员救助补助支出</t>
    <phoneticPr fontId="18" type="noConversion"/>
  </si>
  <si>
    <t>残疾人事业发展补助资金（合计）</t>
    <phoneticPr fontId="18" type="noConversion"/>
  </si>
  <si>
    <t>关于拨付2018年残疾人事业发展补助资金的通知</t>
  </si>
  <si>
    <t>新财社[2017]241号</t>
  </si>
  <si>
    <t>塔地财社[2018]97</t>
  </si>
  <si>
    <t>主要用于残疾人康复、农村贫困残疾人实用技术培训、阳光家园计划-智力、精神和重度肢体残疾人托养服务以及残疾人机动轮椅车燃油等方面补助。</t>
    <phoneticPr fontId="18" type="noConversion"/>
  </si>
  <si>
    <t>关于拨付2018年第二批中央残疾人事业发展补助资金的通知</t>
  </si>
  <si>
    <t>新财社[2018]123号</t>
  </si>
  <si>
    <t>塔地财社[2018]98</t>
  </si>
  <si>
    <t>关于提前下达2018年残疾人事业发展补助资金预算指标的通知</t>
  </si>
  <si>
    <t>塔地财社[2018]38</t>
  </si>
  <si>
    <t>公共卫生服务补助资金（合计）</t>
    <phoneticPr fontId="18" type="noConversion"/>
  </si>
  <si>
    <t>关于下达2018年中央基本公共卫生服务预算指标的通知</t>
  </si>
  <si>
    <t>新财社[2017]244号</t>
  </si>
  <si>
    <t>塔地财社[2018]17号</t>
  </si>
  <si>
    <t>主要用于老年人预防保健、儿童预防保健、健康档案、健康教育、预防接种、孕产妇健康管理、慢病及严重精神患者健康管理。</t>
    <phoneticPr fontId="18" type="noConversion"/>
  </si>
  <si>
    <t>关于拨付2018年中央和自治区基本公共卫生服务补助资金的通知</t>
  </si>
  <si>
    <t>新财社[2018]53号</t>
  </si>
  <si>
    <t>塔地财社[2018]36号</t>
  </si>
  <si>
    <t>关于拨付2018年重大公共卫生服务补助资金的通知</t>
  </si>
  <si>
    <t>新财社[2017]247、140号</t>
  </si>
  <si>
    <t>塔地财社[2018]108号</t>
  </si>
  <si>
    <t>重点用于：一是支持扩大国家免疫规划、艾滋病防治、结核病防治、血吸虫与包虫病防治、精神卫生与慢性非传统性疾病防治工作；二是用于妇幼和老年健康服务、医养结合、食品安全保障、卫生监督管理、卫生应急队伍建设、孕前优生健康检查、计划生育事业费和其他预防控制公共卫生服务有关工作。</t>
    <phoneticPr fontId="18" type="noConversion"/>
  </si>
  <si>
    <t>关于拨付2018年中医药部门公共卫生服务项目补助资金的通知</t>
    <phoneticPr fontId="18" type="noConversion"/>
  </si>
  <si>
    <t>新财社[2018]137号</t>
    <phoneticPr fontId="18" type="noConversion"/>
  </si>
  <si>
    <t>塔地财社[2018]73号</t>
    <phoneticPr fontId="18" type="noConversion"/>
  </si>
  <si>
    <t>基层医疗卫生机构中医诊疗区（中医馆）服务能力建设项目</t>
    <phoneticPr fontId="18" type="noConversion"/>
  </si>
  <si>
    <t>关于提前下达2018年中医药部门公共卫生服务补助资金预算指标的通知</t>
    <phoneticPr fontId="18" type="noConversion"/>
  </si>
  <si>
    <t>新财社[2017]246号</t>
    <phoneticPr fontId="18" type="noConversion"/>
  </si>
  <si>
    <t>塔地财社[2017]129号</t>
    <phoneticPr fontId="18" type="noConversion"/>
  </si>
  <si>
    <t>基层医疗卫生机构中医综合服务区（中医馆）服务能力建设项目，基层名老中医传承工作室建设项目，中医药健康文化推进行动。</t>
    <phoneticPr fontId="18" type="noConversion"/>
  </si>
  <si>
    <t>关于下达2018年基本公共卫生服务补助资金的通知</t>
    <phoneticPr fontId="18" type="noConversion"/>
  </si>
  <si>
    <t>新财社[2018]138号</t>
    <phoneticPr fontId="18" type="noConversion"/>
  </si>
  <si>
    <t>塔地财社[2018]102号</t>
    <phoneticPr fontId="18" type="noConversion"/>
  </si>
  <si>
    <t>专项用于实施国家基本公共卫生服务项目（含免费提供避孕药具和健康素养促进工作经费）</t>
    <phoneticPr fontId="18" type="noConversion"/>
  </si>
  <si>
    <t>基本药物制度补助资金（合计）</t>
    <phoneticPr fontId="18" type="noConversion"/>
  </si>
  <si>
    <t>关于下达2018年基本药物制度补助资金的通知</t>
  </si>
  <si>
    <t>新财社[2017]245号</t>
  </si>
  <si>
    <t>塔地财社[2018]51号</t>
  </si>
  <si>
    <t>基层医疗卫生机构实施国家基本药物制度补助资金，弥补实施药品零差价后经常性收支差额。</t>
    <phoneticPr fontId="18" type="noConversion"/>
  </si>
  <si>
    <t>医疗救助补助资金（合计）</t>
    <phoneticPr fontId="18" type="noConversion"/>
  </si>
  <si>
    <t>关于下达2018年社会救助补助资金预算指标的通知（医疗救助中央）</t>
  </si>
  <si>
    <t>主要用于资助城乡困难居民参加城乡基本医疗保险、对困难居民符合规定的医疗费用给予资助以及全面开展重特大疾病医疗救助工作。。</t>
    <phoneticPr fontId="18" type="noConversion"/>
  </si>
  <si>
    <t>关于下达2018年社会救助中央财政补助资金的通知（医疗救助中央）</t>
  </si>
  <si>
    <t>新财社[2018]183号</t>
  </si>
  <si>
    <t>塔地财社[2018]110</t>
  </si>
  <si>
    <t>无</t>
    <phoneticPr fontId="18" type="noConversion"/>
  </si>
  <si>
    <t>深度贫困地区贫困人口补充医疗保险补助资金</t>
  </si>
  <si>
    <t>最低生活保障兜底脱贫专项基金</t>
  </si>
  <si>
    <t>中央水库移民扶持基金（中央大中型水库移民后期扶持基金）</t>
    <phoneticPr fontId="1" type="noConversion"/>
  </si>
  <si>
    <t>关于提前下达2018年度大中型水库移民后期扶持基金预算指标的通知</t>
    <phoneticPr fontId="1" type="noConversion"/>
  </si>
  <si>
    <t>新财企【2017】120号</t>
    <phoneticPr fontId="1" type="noConversion"/>
  </si>
  <si>
    <t>塔地财企【2018】1号</t>
    <phoneticPr fontId="1" type="noConversion"/>
  </si>
  <si>
    <t>充分保障农村移民生产生活，完整高效安排预算资金</t>
    <phoneticPr fontId="1" type="noConversion"/>
  </si>
  <si>
    <t>关于下达中央2018年大中型水库移民后期扶持基金项目资金的通知</t>
    <phoneticPr fontId="1" type="noConversion"/>
  </si>
  <si>
    <t>新财企【2018】100号</t>
    <phoneticPr fontId="1" type="noConversion"/>
  </si>
  <si>
    <t>塔地财企【2018】25号</t>
    <phoneticPr fontId="1" type="noConversion"/>
  </si>
  <si>
    <t>中央大中型水库移民后期扶持资金</t>
    <phoneticPr fontId="1" type="noConversion"/>
  </si>
  <si>
    <t>关于下达中央2018年大中型水库移民后期扶持资金的通知</t>
    <phoneticPr fontId="1" type="noConversion"/>
  </si>
  <si>
    <t>新财企【2018】99号</t>
    <phoneticPr fontId="1" type="noConversion"/>
  </si>
  <si>
    <t>塔地财企【2018】24号</t>
    <phoneticPr fontId="1" type="noConversion"/>
  </si>
  <si>
    <t>自治区大中型水库移民后期扶持资金</t>
    <phoneticPr fontId="1" type="noConversion"/>
  </si>
  <si>
    <t>关于拨付2018年度大中型水库移民后期扶持资金的通知</t>
    <phoneticPr fontId="1" type="noConversion"/>
  </si>
  <si>
    <t>新财企【2018】49号</t>
    <phoneticPr fontId="1" type="noConversion"/>
  </si>
  <si>
    <t>塔地财企【2018】18号</t>
    <phoneticPr fontId="1" type="noConversion"/>
  </si>
  <si>
    <t>二十二</t>
    <phoneticPr fontId="1" type="noConversion"/>
  </si>
  <si>
    <t>二十三</t>
    <phoneticPr fontId="1" type="noConversion"/>
  </si>
  <si>
    <t>二十四</t>
    <phoneticPr fontId="1" type="noConversion"/>
  </si>
  <si>
    <t>二十五</t>
    <phoneticPr fontId="1" type="noConversion"/>
  </si>
  <si>
    <t>二十六</t>
    <phoneticPr fontId="1" type="noConversion"/>
  </si>
  <si>
    <t>二十七</t>
    <phoneticPr fontId="1" type="noConversion"/>
  </si>
  <si>
    <t>二十九</t>
    <phoneticPr fontId="1" type="noConversion"/>
  </si>
  <si>
    <t>三十</t>
    <phoneticPr fontId="1" type="noConversion"/>
  </si>
  <si>
    <t>三十三</t>
    <phoneticPr fontId="1" type="noConversion"/>
  </si>
  <si>
    <t>三十四</t>
    <phoneticPr fontId="1" type="noConversion"/>
  </si>
  <si>
    <t>三十五</t>
    <phoneticPr fontId="1" type="noConversion"/>
  </si>
  <si>
    <t>三十二</t>
    <phoneticPr fontId="1" type="noConversion"/>
  </si>
  <si>
    <t>二十八</t>
    <phoneticPr fontId="1" type="noConversion"/>
  </si>
  <si>
    <t>城乡居民基本养老保险补助经费</t>
    <phoneticPr fontId="18" type="noConversion"/>
  </si>
  <si>
    <t>三十一</t>
    <phoneticPr fontId="1" type="noConversion"/>
  </si>
  <si>
    <t>三十七</t>
    <phoneticPr fontId="1" type="noConversion"/>
  </si>
  <si>
    <t>三十八</t>
    <phoneticPr fontId="1" type="noConversion"/>
  </si>
  <si>
    <t>政策性农业保险保费补贴（合计）</t>
    <phoneticPr fontId="1" type="noConversion"/>
  </si>
  <si>
    <t>支持政策性农业保险发展，按照农业保险工作相关规定，进一步推动政策性农业保险保费补贴工作的有序开展，确保政策规范有序推进。</t>
    <phoneticPr fontId="1" type="noConversion"/>
  </si>
  <si>
    <t>关于提前下达2018年中央财政农业保险保费补贴预算指标的通知</t>
    <phoneticPr fontId="1" type="noConversion"/>
  </si>
  <si>
    <t>新财金[2017]80号</t>
    <phoneticPr fontId="1" type="noConversion"/>
  </si>
  <si>
    <t>塔地财金[2018]1号</t>
    <phoneticPr fontId="1" type="noConversion"/>
  </si>
  <si>
    <t>关于拨付2017年中央财政第三批农业保险补贴资金和预拨2018年第二批资金的通知</t>
  </si>
  <si>
    <t>新财金〔2018〕20号</t>
  </si>
  <si>
    <t>塔地财金[2018]16号</t>
    <phoneticPr fontId="1" type="noConversion"/>
  </si>
  <si>
    <t>关于拨付2018年度第三批中央财政农业保险保费补贴资金的通知</t>
    <phoneticPr fontId="1" type="noConversion"/>
  </si>
  <si>
    <t>新财金[2018]61号</t>
    <phoneticPr fontId="1" type="noConversion"/>
  </si>
  <si>
    <t>塔地财金[2018]40号</t>
    <phoneticPr fontId="1" type="noConversion"/>
  </si>
  <si>
    <t>三十九</t>
    <phoneticPr fontId="1" type="noConversion"/>
  </si>
  <si>
    <t>四十一</t>
    <phoneticPr fontId="1" type="noConversion"/>
  </si>
  <si>
    <t>九</t>
    <phoneticPr fontId="1" type="noConversion"/>
  </si>
  <si>
    <t>关于拨付2018年自治区农业科技推广与服务项目专项资金的通知</t>
    <phoneticPr fontId="1" type="noConversion"/>
  </si>
  <si>
    <t>农业科技推广与服务项目</t>
    <phoneticPr fontId="1" type="noConversion"/>
  </si>
  <si>
    <t>新财金〔2018〕21号</t>
  </si>
  <si>
    <t>塔地财金[2018]17号</t>
  </si>
  <si>
    <t>城乡义务教育补助经费（合计）</t>
  </si>
  <si>
    <t>关于拨付2018年自治区城乡义务保障机制经费（家庭经济困难寄宿生生活补助资金）的通知</t>
  </si>
  <si>
    <t>新财教[2018]34号</t>
  </si>
  <si>
    <t>塔地财教[2018]30号</t>
  </si>
  <si>
    <t>主要用于特岗老师的工资和学校的日常公用经费以及家庭经济困难寄宿生生活补助</t>
  </si>
  <si>
    <t>关于拨付2018年自治区城乡义务教育保障机制经费（公用经费）的通知</t>
  </si>
  <si>
    <t>新财教[2018]33号</t>
  </si>
  <si>
    <t>塔地财教[2018]29号</t>
  </si>
  <si>
    <t>关于拨付国家特岗教师2018年度绩效工资的通知</t>
  </si>
  <si>
    <t>新财教[2018]27号</t>
  </si>
  <si>
    <t>塔地财教[2018]16号</t>
  </si>
  <si>
    <t>关于拨付自治区城乡义务保障机制（家庭经济困难寄宿生生活补助）资金的通知</t>
  </si>
  <si>
    <t>新财教[2018]139号</t>
  </si>
  <si>
    <t>塔地财教[2018]63号</t>
  </si>
  <si>
    <t>关于下达2018年农村义务教育学校校舍安全保障长效机制补助资金的通知</t>
  </si>
  <si>
    <t>新财教[2018]124号</t>
  </si>
  <si>
    <t>塔地财教[2018]65号</t>
  </si>
  <si>
    <t>关于拨付2018年普通高中学生资助补助经费的通知</t>
  </si>
  <si>
    <t>新财教[2018]120号</t>
  </si>
  <si>
    <t>塔地财教[2018]48号</t>
  </si>
  <si>
    <t>关于提前下达2018年城乡义务教育补助经费预算的通知（义教特岗2016）</t>
  </si>
  <si>
    <t>新财教[2017]310号</t>
  </si>
  <si>
    <t>塔地财教[2018]4号</t>
  </si>
  <si>
    <t>农村义务教育薄弱学校改造计划补助资金（合计）</t>
  </si>
  <si>
    <t>关于下达2018年农村义务教育薄弱学校改造计划专项资金（新增地方政府债券）的通知</t>
  </si>
  <si>
    <t>新财教〔2018〕244号</t>
  </si>
  <si>
    <t>塔地财教[2018]103号</t>
  </si>
  <si>
    <t>主要用于学校的基础设施建设和改造</t>
  </si>
  <si>
    <t xml:space="preserve"> 关于拨付2018年农村义务教育薄弱学校改造专项资金的通知</t>
  </si>
  <si>
    <t>新财教[2018]165号</t>
  </si>
  <si>
    <t>塔地财教[2018]76号</t>
  </si>
  <si>
    <t>关于提前下达2018年农村义务教育薄弱学校改造补助资金预计数的通知</t>
  </si>
  <si>
    <t>新财教[2017]315</t>
  </si>
  <si>
    <t>塔地财教[2018]8号</t>
  </si>
  <si>
    <t>改善普通高中学校办学条件补助资金（合计）</t>
  </si>
  <si>
    <t>下达2018年自治区第九批地方政府新增一般债券安排项目资金</t>
  </si>
  <si>
    <t>新财教〔2018〕245号</t>
  </si>
  <si>
    <t>塔地财教[2018]104号</t>
  </si>
  <si>
    <t>主要用于设施设备的采购，房屋基础设施的更新等</t>
  </si>
  <si>
    <t>现代职业教育质量提升计划专项资金（合计）</t>
  </si>
  <si>
    <t>关于下达2018年现代职业教育质量提升计划专项资金的通知</t>
  </si>
  <si>
    <t>新财教[2018]24</t>
  </si>
  <si>
    <t>塔地财教[2018]17号</t>
  </si>
  <si>
    <t>用于沙湾县中等职业技术学校实训基地的建设</t>
  </si>
  <si>
    <t>新财教[2018]205号</t>
  </si>
  <si>
    <t>塔地财教[2018]73号</t>
  </si>
  <si>
    <t>用于沙湾，地区中等职业技术学校实训基地的建设</t>
  </si>
  <si>
    <t>关于拨付2018年现代职业教育质量提升计划（教师素质提高）专项资金的通知</t>
  </si>
  <si>
    <t>新财教[2018]142号</t>
  </si>
  <si>
    <t>塔地财教[2018]68号</t>
  </si>
  <si>
    <t>用于提升教育水平特聘兼职教师、青年教师企业实践</t>
  </si>
  <si>
    <t>新疆西藏等少数民族地区教育特殊补助资金（合计）</t>
  </si>
  <si>
    <t>关于拨付2018年自治区特岗教师工资补助资金的通知</t>
  </si>
  <si>
    <t>新财教[2018]46号</t>
  </si>
  <si>
    <t>塔地财教[2018]31号</t>
  </si>
  <si>
    <t>用于特岗老师工资，园舍的维修改造，免教材费和特岗老师培训等相关费用</t>
  </si>
  <si>
    <t>关于下达自治区2018年农村学前双语教育经费保障机制园舍维修改造资金的通知</t>
  </si>
  <si>
    <t>新财教[2018]39号</t>
  </si>
  <si>
    <t>塔地财教[2018]58号</t>
  </si>
  <si>
    <t>关于拨付2018年农村学前三年免费教育保障机制经费的通知</t>
  </si>
  <si>
    <t>新财教[2018]23</t>
  </si>
  <si>
    <t>塔地财教[2018]15号</t>
  </si>
  <si>
    <t>新财教[2018]193号</t>
  </si>
  <si>
    <t>塔地财教[2018]72号</t>
  </si>
  <si>
    <t>关于拨付2018年自治区中小学和幼儿园教师培训经费（第二批）的通知</t>
  </si>
  <si>
    <t>新财教[2018]171号</t>
  </si>
  <si>
    <t>塔地财教[2018]71号</t>
  </si>
  <si>
    <t>关于拨付2018年自治区学前特岗教师工资补助资金的通知</t>
  </si>
  <si>
    <t>新财教[2018]170号</t>
  </si>
  <si>
    <t>塔地财教[2018]70号</t>
  </si>
  <si>
    <t>关于拨付2018年自治区中小学和幼儿园教师培训经费的通知</t>
  </si>
  <si>
    <t>新财教[2018]140号</t>
  </si>
  <si>
    <t>塔地财教[2018]62号</t>
  </si>
  <si>
    <t>学生资助补助经费（合计）</t>
  </si>
  <si>
    <t>新财教[2018]60号</t>
  </si>
  <si>
    <t>塔地财教[2018]53号</t>
  </si>
  <si>
    <t>主要用于学生的助学金、免学费补助</t>
  </si>
  <si>
    <t>关于拨付2018年自治区技工院校资助补助 （国家助学金）经费的通知</t>
  </si>
  <si>
    <t>新财教[2018]57号</t>
  </si>
  <si>
    <t>塔地财教[2018]33号</t>
  </si>
  <si>
    <t>2018年学生资助补助经费（中等职业学校国家助学金和免学费补助资金）</t>
  </si>
  <si>
    <t>新财教[2018]164号</t>
  </si>
  <si>
    <t>塔地财教[2018]99号</t>
  </si>
  <si>
    <t>关于下达2018年中职学生资助补助经费的通知（免学费补助）</t>
  </si>
  <si>
    <t>新财教[2018]162号</t>
  </si>
  <si>
    <t>塔地财教[2018]75号</t>
  </si>
  <si>
    <t>关于拨付2018年普通高中学生资助补助经费的通知(高中建档立卡免学杂费)</t>
  </si>
  <si>
    <t>新财教[2018]160号</t>
  </si>
  <si>
    <t>塔地财教[2018]69号</t>
  </si>
  <si>
    <t>关于提前下达2018年新疆西藏等地区教育特殊补助专项预计数的通知（学前保障经费）</t>
  </si>
  <si>
    <t>新财教[2017]319</t>
  </si>
  <si>
    <t>塔地财教[2018]7号</t>
  </si>
  <si>
    <t>关于提前下达2018年普通高中学生资助补助经费预计数的通知</t>
  </si>
  <si>
    <t>新财教[2017]317</t>
  </si>
  <si>
    <t>塔地财教[2018]6号</t>
  </si>
  <si>
    <t>关于提前下达2018年学生资助补助经费（免学费补助资金）的通知</t>
  </si>
  <si>
    <t>新财教[2017]302</t>
  </si>
  <si>
    <t>塔地财教[2018]1号</t>
  </si>
  <si>
    <t>中央补助地方公共文化服务体系建设专项资金（中央部门部分重点项目）（合计）</t>
  </si>
  <si>
    <t>关于拨付2018年中央补助地方公共文化服务体系建设专项资金的通知</t>
  </si>
  <si>
    <t>新财教[2018]78号</t>
  </si>
  <si>
    <t>塔地财教[2018]41号</t>
  </si>
  <si>
    <t>用于文化活动经费、设备购置、图书购置、文化室维修、戏曲进乡村以及无线数字覆盖工程运行维护经费。</t>
  </si>
  <si>
    <t>新财教[2018]159号</t>
  </si>
  <si>
    <t>塔地财教[2018]67号</t>
  </si>
  <si>
    <t>四</t>
    <phoneticPr fontId="1" type="noConversion"/>
  </si>
  <si>
    <t>五</t>
    <phoneticPr fontId="1" type="noConversion"/>
  </si>
  <si>
    <t>六</t>
    <phoneticPr fontId="1" type="noConversion"/>
  </si>
  <si>
    <t>七</t>
    <phoneticPr fontId="1" type="noConversion"/>
  </si>
  <si>
    <t>八</t>
    <phoneticPr fontId="1" type="noConversion"/>
  </si>
  <si>
    <t>九</t>
    <phoneticPr fontId="1" type="noConversion"/>
  </si>
  <si>
    <t>十</t>
    <phoneticPr fontId="1" type="noConversion"/>
  </si>
  <si>
    <t>自治区义务教育学生营养改善计划补助资金（合计）</t>
  </si>
  <si>
    <t>关于拨付2018年城乡义务教育保障机制营养改善计划（彩票公益金）补助经费的通知</t>
  </si>
  <si>
    <t>新财教[2018]87号</t>
  </si>
  <si>
    <t>塔地财教[2018]37号</t>
  </si>
  <si>
    <t>用于学生营业改善补助</t>
  </si>
  <si>
    <t>中等职业院校（含技工）免住宿费和教材费补助（合计）</t>
  </si>
  <si>
    <t>关于拨付2018年技工院校免住宿费和教材费补助资金的通知</t>
  </si>
  <si>
    <t>新财教[2018]59号</t>
  </si>
  <si>
    <t>塔地财教[2018]52号</t>
  </si>
  <si>
    <t>用于贫困县技工院校学生住宿费教材费补助</t>
  </si>
  <si>
    <t>关于拨付2018年中等职业教育资助补助经费（国家助学金和免学费）的通知</t>
  </si>
  <si>
    <t>新财教[2018]58号</t>
  </si>
  <si>
    <t>塔地财教[2018]39号</t>
  </si>
  <si>
    <t>用于中等职业院校国家助学金和免学费补助</t>
  </si>
  <si>
    <t>关于拨付2018年自治区中职院校免住宿费和教材费补助资金的通知</t>
  </si>
  <si>
    <t>新财教[2018]56号</t>
  </si>
  <si>
    <t>塔地财教[2018]32号</t>
  </si>
  <si>
    <t>用于中等职业学校学生免住宿费、教材费补助</t>
  </si>
  <si>
    <r>
      <t>2</t>
    </r>
    <r>
      <rPr>
        <b/>
        <sz val="10"/>
        <rFont val="宋体"/>
        <family val="3"/>
        <charset val="134"/>
      </rPr>
      <t>018年地方政府债券用于脱贫攻坚项目资金</t>
    </r>
    <phoneticPr fontId="1" type="noConversion"/>
  </si>
  <si>
    <t>十一</t>
    <phoneticPr fontId="1" type="noConversion"/>
  </si>
  <si>
    <t>农村综合改革转移支付资金</t>
    <phoneticPr fontId="1" type="noConversion"/>
  </si>
  <si>
    <t>四十</t>
    <phoneticPr fontId="1" type="noConversion"/>
  </si>
  <si>
    <t>中央农业综合开发补助资金</t>
    <phoneticPr fontId="1" type="noConversion"/>
  </si>
  <si>
    <t>三十六</t>
    <phoneticPr fontId="1" type="noConversion"/>
  </si>
  <si>
    <t>中央财政专项扶贫资金</t>
    <phoneticPr fontId="1" type="noConversion"/>
  </si>
  <si>
    <t>二十一</t>
    <phoneticPr fontId="1" type="noConversion"/>
  </si>
  <si>
    <t>旅游发展资金</t>
    <phoneticPr fontId="1" type="noConversion"/>
  </si>
  <si>
    <r>
      <t>关于拨付</t>
    </r>
    <r>
      <rPr>
        <sz val="10"/>
        <rFont val="Times New Roman"/>
        <family val="1"/>
      </rPr>
      <t>2018</t>
    </r>
    <r>
      <rPr>
        <sz val="10"/>
        <rFont val="宋体"/>
        <family val="3"/>
        <charset val="134"/>
      </rPr>
      <t>年现代职业教育质量提升计划专项资金（第三批）的通知</t>
    </r>
  </si>
  <si>
    <r>
      <t>关于拨付</t>
    </r>
    <r>
      <rPr>
        <sz val="10"/>
        <rFont val="Times New Roman"/>
        <family val="1"/>
      </rPr>
      <t>2018</t>
    </r>
    <r>
      <rPr>
        <sz val="10"/>
        <rFont val="宋体"/>
        <family val="3"/>
        <charset val="134"/>
      </rPr>
      <t>年中等职业院校（技工院校）学生免教材费补助资金的通知</t>
    </r>
  </si>
  <si>
    <t>中央资金</t>
    <phoneticPr fontId="1" type="noConversion"/>
  </si>
  <si>
    <t>自治区资金</t>
    <phoneticPr fontId="1" type="noConversion"/>
  </si>
  <si>
    <t>自治区农业综合开发补助资金</t>
    <phoneticPr fontId="1" type="noConversion"/>
  </si>
  <si>
    <t>关于拨付2016年中央旅游发展基金补助地方项目资金的通知</t>
  </si>
  <si>
    <t>新财行[2018]1号</t>
  </si>
  <si>
    <t>塔地财行[2018]2号</t>
  </si>
  <si>
    <t>用于发展旅游发展</t>
  </si>
  <si>
    <t>旅游发展基金（自治区）</t>
  </si>
  <si>
    <t>关于下达2018年自治区旅游村级惠民生工程专项经费的通知</t>
  </si>
  <si>
    <t>新财行[2018]77号</t>
  </si>
  <si>
    <t>塔地财行[2018]31号</t>
  </si>
  <si>
    <t>关于拨付2018年自治区旅游专项涉农资金整合经费的通知</t>
  </si>
  <si>
    <t>新财行[2018]78号</t>
  </si>
  <si>
    <t>塔地财行[2018]32号</t>
  </si>
  <si>
    <t>十二</t>
    <phoneticPr fontId="1" type="noConversion"/>
  </si>
  <si>
    <t>提前下达2018年中央财政农业综合开发补助资金的通知</t>
    <phoneticPr fontId="8" type="noConversion"/>
  </si>
  <si>
    <t>新财发【2017】35号</t>
    <phoneticPr fontId="8" type="noConversion"/>
  </si>
  <si>
    <t>关于下达塔城地区2018年农业综合开发财政补助资金的通知</t>
    <phoneticPr fontId="8" type="noConversion"/>
  </si>
  <si>
    <t>新财发【2018】29号</t>
    <phoneticPr fontId="8" type="noConversion"/>
  </si>
  <si>
    <t>塔地财发【2018】13号</t>
    <phoneticPr fontId="8" type="noConversion"/>
  </si>
  <si>
    <t>关于下达贫困县2018年农业综合开发中央财政补助资金的通知</t>
    <phoneticPr fontId="8" type="noConversion"/>
  </si>
  <si>
    <t>新财发【2018】33号</t>
    <phoneticPr fontId="8" type="noConversion"/>
  </si>
  <si>
    <t>塔地财发【2018】14号</t>
    <phoneticPr fontId="8" type="noConversion"/>
  </si>
  <si>
    <t>关于下达2018年沙湾县农业综合开发中型灌区节水配套改造项目资金的通知</t>
    <phoneticPr fontId="8" type="noConversion"/>
  </si>
  <si>
    <t>新财发【2018】22号</t>
    <phoneticPr fontId="8" type="noConversion"/>
  </si>
  <si>
    <t>塔地财发【2018】16号</t>
    <phoneticPr fontId="8" type="noConversion"/>
  </si>
  <si>
    <t>单位：万元</t>
    <phoneticPr fontId="1" type="noConversion"/>
  </si>
  <si>
    <t>使用方向</t>
    <phoneticPr fontId="1" type="noConversion"/>
  </si>
  <si>
    <t>维护国家生态安全，促进生态文明建设，引导各地政府加强生态环境保护，提高重点生态功能区所在地政府基本公共服务保障能力，主要分重点补助、禁止开发补助、引导性补助、生态护林员补助及奖惩资金。</t>
    <phoneticPr fontId="1" type="noConversion"/>
  </si>
  <si>
    <t>为实现县级财政“保工资、保运转、保民生”的总体目标，保障基层政府实施公共管理、提供基本公共服务以及落实党中央、国务院各项民生政策的基本财力需要。主要用于支持县级政府弥补减收增支财力缺口，奖励地方改善财力均衡度、加强财政管理提高管理绩效的一般性转移支付资金。</t>
    <phoneticPr fontId="1" type="noConversion"/>
  </si>
  <si>
    <t>主要用于土地治理盖井房、农田田间道路建设、防风林建设、滴灌铺设；合作社购买种畜，盖牛羊圈等基础设施建设；农田灌区水利建设</t>
    <phoneticPr fontId="1" type="noConversion"/>
  </si>
  <si>
    <t>十八</t>
    <phoneticPr fontId="1" type="noConversion"/>
  </si>
  <si>
    <t>十二</t>
    <phoneticPr fontId="1" type="noConversion"/>
  </si>
  <si>
    <t>十</t>
    <phoneticPr fontId="1" type="noConversion"/>
  </si>
  <si>
    <t>旅游发展专项资金</t>
    <phoneticPr fontId="1" type="noConversion"/>
  </si>
  <si>
    <t>护边员补助经费（涉密）</t>
    <phoneticPr fontId="1" type="noConversion"/>
  </si>
  <si>
    <t>涉密不予公开</t>
    <phoneticPr fontId="1" type="noConversion"/>
  </si>
  <si>
    <t>七</t>
    <phoneticPr fontId="1" type="noConversion"/>
  </si>
  <si>
    <t>八</t>
    <phoneticPr fontId="1" type="noConversion"/>
  </si>
  <si>
    <t>六</t>
    <phoneticPr fontId="1" type="noConversion"/>
  </si>
  <si>
    <t>关于下达2018年农业综合开发土地治理项目自治区财政配套资金的通知</t>
    <phoneticPr fontId="8" type="noConversion"/>
  </si>
  <si>
    <t>新财发【2018】18号</t>
    <phoneticPr fontId="8" type="noConversion"/>
  </si>
  <si>
    <t>塔地财发【2018】16号</t>
    <phoneticPr fontId="8" type="noConversion"/>
  </si>
  <si>
    <t>关于下达塔城地区2018年农业综合开发财政补助资金的通知</t>
    <phoneticPr fontId="8" type="noConversion"/>
  </si>
  <si>
    <t>新财发【2018】29号</t>
    <phoneticPr fontId="8" type="noConversion"/>
  </si>
  <si>
    <t>塔地财发【2018】13号</t>
    <phoneticPr fontId="8" type="noConversion"/>
  </si>
  <si>
    <t>关于下达2018年农业综合开发贫困县土地治理项目自治区财政配套资金的通知</t>
    <phoneticPr fontId="8" type="noConversion"/>
  </si>
  <si>
    <t>新财发【2018】3号</t>
    <phoneticPr fontId="8" type="noConversion"/>
  </si>
  <si>
    <t>塔地财发【2018】7号</t>
    <phoneticPr fontId="8" type="noConversion"/>
  </si>
  <si>
    <t>关于下达2018年沙湾县农业综合开发中型灌区节水配套改造项目资金的通知</t>
    <phoneticPr fontId="8" type="noConversion"/>
  </si>
  <si>
    <t>新财发【2018】22号</t>
    <phoneticPr fontId="8" type="noConversion"/>
  </si>
  <si>
    <t>关于下达2018年农业综合开发产业化发展财政补助项目自治区、地区财政配套资金的通知</t>
    <phoneticPr fontId="8" type="noConversion"/>
  </si>
  <si>
    <t>新财发【2018】19号</t>
    <phoneticPr fontId="8" type="noConversion"/>
  </si>
  <si>
    <t>塔地财发【2018】17号</t>
    <phoneticPr fontId="8" type="noConversion"/>
  </si>
  <si>
    <t>关于塔城地区提前下达2018年中央土地整治工作专项资金（统筹整合部分）预算指标的通知</t>
    <phoneticPr fontId="1" type="noConversion"/>
  </si>
  <si>
    <t>塔地财建[2018]10号</t>
    <phoneticPr fontId="1" type="noConversion"/>
  </si>
  <si>
    <t>关于拨付2017年自治区财政第三批农业保险补贴资金和预拨2018年第二批资金的通知</t>
    <phoneticPr fontId="1" type="noConversion"/>
  </si>
  <si>
    <t>支持政策性农业保险发展，按照农业保险工作相关规定，进一步推动政策性农业保险保费补贴工作的有序开展，确保政策规范有序推进。</t>
    <phoneticPr fontId="1" type="noConversion"/>
  </si>
  <si>
    <t>关于自治区财政农业保险补贴2018年第二次预拨资金的通知</t>
    <phoneticPr fontId="1" type="noConversion"/>
  </si>
  <si>
    <t>新财金[2018]48号</t>
    <phoneticPr fontId="1" type="noConversion"/>
  </si>
  <si>
    <t>塔地财金[2018]38号</t>
    <phoneticPr fontId="1" type="noConversion"/>
  </si>
  <si>
    <t>关于拨付2018年整合彩票公益金用于涉农资金项目补助资金的通知</t>
    <phoneticPr fontId="1" type="noConversion"/>
  </si>
  <si>
    <t>新财综【2018】15号</t>
    <phoneticPr fontId="1" type="noConversion"/>
  </si>
  <si>
    <t>此项资金属于涉农整合资金。分配平贫困县的资金一律采取“切块下达”，资金项目审批权限完全下放到县，地区不指定具体项目或提出与脱贫攻坚无关的任何要求。</t>
    <phoneticPr fontId="1" type="noConversion"/>
  </si>
  <si>
    <t>新财综【2018】45号</t>
    <phoneticPr fontId="1" type="noConversion"/>
  </si>
  <si>
    <t>塔地财综（2018）129号</t>
    <phoneticPr fontId="1" type="noConversion"/>
  </si>
  <si>
    <t>塔地财发【2018】8号 塔地财发（2017）6号</t>
    <phoneticPr fontId="8" type="noConversion"/>
  </si>
</sst>
</file>

<file path=xl/styles.xml><?xml version="1.0" encoding="utf-8"?>
<styleSheet xmlns="http://schemas.openxmlformats.org/spreadsheetml/2006/main">
  <numFmts count="1">
    <numFmt numFmtId="176" formatCode="0_ "/>
  </numFmts>
  <fonts count="29">
    <font>
      <sz val="11"/>
      <color theme="1"/>
      <name val="宋体"/>
      <family val="2"/>
      <charset val="134"/>
      <scheme val="minor"/>
    </font>
    <font>
      <sz val="9"/>
      <name val="宋体"/>
      <family val="2"/>
      <charset val="134"/>
      <scheme val="minor"/>
    </font>
    <font>
      <sz val="26"/>
      <color theme="1"/>
      <name val="宋体"/>
      <family val="2"/>
      <charset val="134"/>
      <scheme val="minor"/>
    </font>
    <font>
      <sz val="10"/>
      <color theme="1"/>
      <name val="宋体"/>
      <family val="2"/>
      <charset val="134"/>
      <scheme val="minor"/>
    </font>
    <font>
      <sz val="10"/>
      <color theme="1"/>
      <name val="宋体"/>
      <family val="3"/>
      <charset val="134"/>
      <scheme val="minor"/>
    </font>
    <font>
      <sz val="11"/>
      <color theme="1"/>
      <name val="宋体"/>
      <family val="3"/>
      <charset val="134"/>
      <scheme val="minor"/>
    </font>
    <font>
      <sz val="10"/>
      <color indexed="8"/>
      <name val="宋体"/>
      <family val="3"/>
      <charset val="134"/>
      <scheme val="minor"/>
    </font>
    <font>
      <sz val="9"/>
      <name val="宋体"/>
      <family val="3"/>
      <charset val="134"/>
    </font>
    <font>
      <sz val="9"/>
      <name val="宋体"/>
      <family val="3"/>
      <charset val="134"/>
      <scheme val="minor"/>
    </font>
    <font>
      <sz val="10"/>
      <name val="宋体"/>
      <family val="3"/>
      <charset val="134"/>
    </font>
    <font>
      <sz val="10"/>
      <color rgb="FF000000"/>
      <name val="宋体"/>
      <family val="2"/>
      <charset val="134"/>
    </font>
    <font>
      <b/>
      <sz val="10"/>
      <name val="宋体"/>
      <family val="3"/>
      <charset val="134"/>
      <scheme val="minor"/>
    </font>
    <font>
      <sz val="10"/>
      <name val="宋体"/>
      <family val="3"/>
      <charset val="134"/>
      <scheme val="minor"/>
    </font>
    <font>
      <sz val="10"/>
      <name val="Arial"/>
      <family val="2"/>
    </font>
    <font>
      <b/>
      <sz val="10"/>
      <name val="宋体"/>
      <family val="3"/>
      <charset val="134"/>
    </font>
    <font>
      <b/>
      <sz val="11"/>
      <name val="宋体"/>
      <family val="3"/>
      <charset val="134"/>
      <scheme val="minor"/>
    </font>
    <font>
      <sz val="10"/>
      <name val="宋体"/>
      <family val="3"/>
      <charset val="134"/>
    </font>
    <font>
      <b/>
      <sz val="11"/>
      <color indexed="8"/>
      <name val="宋体"/>
      <family val="3"/>
      <charset val="134"/>
    </font>
    <font>
      <sz val="9"/>
      <name val="宋体"/>
      <family val="3"/>
      <charset val="134"/>
    </font>
    <font>
      <b/>
      <sz val="10"/>
      <name val="宋体"/>
      <family val="3"/>
      <charset val="134"/>
    </font>
    <font>
      <sz val="11"/>
      <color rgb="FFFF0000"/>
      <name val="宋体"/>
      <family val="3"/>
      <charset val="134"/>
      <scheme val="minor"/>
    </font>
    <font>
      <sz val="10"/>
      <name val="Times New Roman"/>
      <family val="1"/>
    </font>
    <font>
      <sz val="9"/>
      <color theme="1"/>
      <name val="宋体"/>
      <family val="3"/>
      <charset val="134"/>
      <scheme val="minor"/>
    </font>
    <font>
      <sz val="12"/>
      <name val="宋体"/>
      <family val="3"/>
      <charset val="134"/>
    </font>
    <font>
      <sz val="8"/>
      <color theme="1"/>
      <name val="宋体"/>
      <family val="3"/>
      <charset val="134"/>
      <scheme val="minor"/>
    </font>
    <font>
      <b/>
      <sz val="11"/>
      <color theme="1"/>
      <name val="宋体"/>
      <family val="3"/>
      <charset val="134"/>
      <scheme val="minor"/>
    </font>
    <font>
      <b/>
      <sz val="10"/>
      <color theme="1"/>
      <name val="宋体"/>
      <family val="3"/>
      <charset val="134"/>
      <scheme val="minor"/>
    </font>
    <font>
      <b/>
      <sz val="11"/>
      <color rgb="FFFF0000"/>
      <name val="宋体"/>
      <family val="3"/>
      <charset val="134"/>
      <scheme val="minor"/>
    </font>
    <font>
      <sz val="10"/>
      <name val="宋体"/>
      <family val="2"/>
      <charset val="134"/>
    </font>
  </fonts>
  <fills count="8">
    <fill>
      <patternFill patternType="none"/>
    </fill>
    <fill>
      <patternFill patternType="gray125"/>
    </fill>
    <fill>
      <patternFill patternType="solid">
        <fgColor rgb="FFFFFF00"/>
        <bgColor indexed="64"/>
      </patternFill>
    </fill>
    <fill>
      <patternFill patternType="solid">
        <fgColor rgb="FFFFFF00"/>
        <bgColor rgb="FFFFFF00"/>
      </patternFill>
    </fill>
    <fill>
      <patternFill patternType="solid">
        <fgColor rgb="FFFFFFFF"/>
        <bgColor rgb="FFFFFFCC"/>
      </patternFill>
    </fill>
    <fill>
      <patternFill patternType="solid">
        <fgColor theme="0"/>
        <bgColor indexed="64"/>
      </patternFill>
    </fill>
    <fill>
      <patternFill patternType="solid">
        <fgColor indexed="13"/>
        <bgColor indexed="64"/>
      </patternFill>
    </fill>
    <fill>
      <patternFill patternType="solid">
        <fgColor theme="9" tint="0.39997558519241921"/>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3">
    <xf numFmtId="0" fontId="0" fillId="0" borderId="0">
      <alignment vertical="center"/>
    </xf>
    <xf numFmtId="0" fontId="13" fillId="0" borderId="0"/>
    <xf numFmtId="0" fontId="23" fillId="0" borderId="0"/>
  </cellStyleXfs>
  <cellXfs count="134">
    <xf numFmtId="0" fontId="0" fillId="0" borderId="0" xfId="0">
      <alignment vertical="center"/>
    </xf>
    <xf numFmtId="0" fontId="0" fillId="0" borderId="0" xfId="0" applyAlignment="1">
      <alignment horizontal="center" vertical="center"/>
    </xf>
    <xf numFmtId="0" fontId="0" fillId="0" borderId="0" xfId="0" applyAlignment="1">
      <alignment vertical="center" wrapText="1"/>
    </xf>
    <xf numFmtId="0" fontId="0" fillId="2" borderId="1" xfId="0" applyFill="1" applyBorder="1">
      <alignment vertical="center"/>
    </xf>
    <xf numFmtId="0" fontId="0" fillId="2" borderId="1" xfId="0" applyFill="1" applyBorder="1" applyAlignment="1">
      <alignment vertical="center" wrapText="1"/>
    </xf>
    <xf numFmtId="0" fontId="0" fillId="0" borderId="0" xfId="0" applyAlignment="1">
      <alignment horizontal="right" vertical="center"/>
    </xf>
    <xf numFmtId="0" fontId="3" fillId="0" borderId="1" xfId="0" applyFont="1" applyBorder="1" applyAlignment="1">
      <alignment vertical="center" wrapText="1"/>
    </xf>
    <xf numFmtId="0" fontId="4" fillId="0" borderId="1" xfId="0" applyFont="1" applyBorder="1" applyAlignment="1">
      <alignment vertical="center" wrapText="1"/>
    </xf>
    <xf numFmtId="0" fontId="4" fillId="0" borderId="1" xfId="0" applyFont="1" applyBorder="1">
      <alignment vertical="center"/>
    </xf>
    <xf numFmtId="0" fontId="4" fillId="0" borderId="1" xfId="0" applyFont="1" applyFill="1" applyBorder="1">
      <alignment vertical="center"/>
    </xf>
    <xf numFmtId="0" fontId="4" fillId="0" borderId="1" xfId="0" applyFont="1" applyFill="1" applyBorder="1" applyAlignment="1">
      <alignment horizontal="center" vertical="center"/>
    </xf>
    <xf numFmtId="0" fontId="0" fillId="0" borderId="0" xfId="0" applyFill="1">
      <alignment vertical="center"/>
    </xf>
    <xf numFmtId="176" fontId="6" fillId="0" borderId="1" xfId="0" applyNumberFormat="1" applyFont="1" applyFill="1" applyBorder="1" applyAlignment="1">
      <alignment horizontal="left" vertical="center" wrapText="1"/>
    </xf>
    <xf numFmtId="0" fontId="4" fillId="0" borderId="1" xfId="0" applyFont="1" applyBorder="1" applyAlignment="1">
      <alignment horizontal="center" vertical="center" wrapText="1"/>
    </xf>
    <xf numFmtId="0" fontId="4" fillId="0" borderId="1" xfId="0" applyFont="1" applyFill="1" applyBorder="1" applyAlignment="1">
      <alignment horizontal="left" vertical="center" wrapText="1"/>
    </xf>
    <xf numFmtId="0" fontId="4" fillId="2" borderId="1" xfId="0" applyFont="1" applyFill="1" applyBorder="1" applyAlignment="1">
      <alignment horizontal="center" vertical="center"/>
    </xf>
    <xf numFmtId="0" fontId="5"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1" xfId="0" applyFont="1" applyFill="1" applyBorder="1" applyAlignment="1">
      <alignment vertical="center" wrapText="1"/>
    </xf>
    <xf numFmtId="0" fontId="0" fillId="2" borderId="1" xfId="0" applyFill="1" applyBorder="1" applyAlignment="1">
      <alignment horizontal="center" vertical="center"/>
    </xf>
    <xf numFmtId="0" fontId="0" fillId="3" borderId="1" xfId="0" applyFill="1" applyBorder="1" applyAlignment="1">
      <alignment horizontal="center" vertical="center"/>
    </xf>
    <xf numFmtId="0" fontId="0" fillId="3" borderId="1" xfId="0" applyFont="1" applyFill="1" applyBorder="1" applyAlignment="1">
      <alignment vertical="center" wrapText="1"/>
    </xf>
    <xf numFmtId="0" fontId="0" fillId="3" borderId="1" xfId="0" applyFill="1" applyBorder="1">
      <alignment vertical="center"/>
    </xf>
    <xf numFmtId="0" fontId="10" fillId="0" borderId="1" xfId="0" applyFont="1" applyBorder="1" applyAlignment="1">
      <alignment vertical="center" wrapText="1"/>
    </xf>
    <xf numFmtId="0" fontId="9" fillId="0" borderId="1" xfId="0" applyFont="1" applyBorder="1" applyAlignment="1">
      <alignment vertical="center" wrapText="1"/>
    </xf>
    <xf numFmtId="0" fontId="0" fillId="2" borderId="1" xfId="0" applyFill="1" applyBorder="1" applyAlignment="1">
      <alignment horizontal="center" vertical="center" wrapText="1"/>
    </xf>
    <xf numFmtId="0" fontId="0" fillId="0" borderId="0" xfId="0" applyAlignment="1">
      <alignment horizontal="center" vertical="center" wrapText="1"/>
    </xf>
    <xf numFmtId="0" fontId="11" fillId="5" borderId="0" xfId="0" applyFont="1" applyFill="1">
      <alignment vertical="center"/>
    </xf>
    <xf numFmtId="0" fontId="12" fillId="5" borderId="1" xfId="0" applyFont="1" applyFill="1" applyBorder="1" applyAlignment="1">
      <alignment horizontal="center" vertical="center"/>
    </xf>
    <xf numFmtId="0" fontId="12" fillId="5" borderId="1" xfId="0" applyFont="1" applyFill="1" applyBorder="1" applyAlignment="1">
      <alignment vertical="center" wrapText="1"/>
    </xf>
    <xf numFmtId="0" fontId="12" fillId="5" borderId="0" xfId="0" applyFont="1" applyFill="1">
      <alignment vertical="center"/>
    </xf>
    <xf numFmtId="0" fontId="15" fillId="5" borderId="0" xfId="0" applyFont="1" applyFill="1">
      <alignment vertical="center"/>
    </xf>
    <xf numFmtId="0" fontId="16" fillId="4" borderId="1" xfId="0" applyFont="1" applyFill="1" applyBorder="1" applyAlignment="1">
      <alignment horizontal="left" vertical="center" wrapText="1"/>
    </xf>
    <xf numFmtId="0" fontId="16" fillId="0" borderId="1" xfId="0" applyFont="1" applyBorder="1" applyAlignment="1">
      <alignment vertical="center" wrapText="1"/>
    </xf>
    <xf numFmtId="0" fontId="16" fillId="0" borderId="1" xfId="0" applyFont="1" applyBorder="1" applyAlignment="1">
      <alignment horizontal="left" vertical="center" wrapText="1"/>
    </xf>
    <xf numFmtId="0" fontId="0" fillId="6" borderId="1" xfId="0" applyFill="1" applyBorder="1" applyAlignment="1">
      <alignment horizontal="center" vertical="center"/>
    </xf>
    <xf numFmtId="0" fontId="16" fillId="0" borderId="1" xfId="0" applyNumberFormat="1" applyFont="1" applyFill="1" applyBorder="1" applyAlignment="1">
      <alignment vertical="center" wrapText="1"/>
    </xf>
    <xf numFmtId="0" fontId="16" fillId="0" borderId="1" xfId="0" applyNumberFormat="1" applyFont="1" applyFill="1" applyBorder="1" applyAlignment="1">
      <alignment horizontal="center" vertical="center" wrapText="1"/>
    </xf>
    <xf numFmtId="0" fontId="16" fillId="0" borderId="1" xfId="0" applyFont="1" applyFill="1" applyBorder="1" applyAlignment="1">
      <alignment horizontal="center" vertical="center" wrapText="1"/>
    </xf>
    <xf numFmtId="0" fontId="16" fillId="0" borderId="1" xfId="0" applyFont="1" applyFill="1" applyBorder="1" applyAlignment="1">
      <alignment vertical="center" wrapText="1"/>
    </xf>
    <xf numFmtId="0" fontId="19" fillId="6" borderId="1" xfId="0" applyNumberFormat="1" applyFont="1" applyFill="1" applyBorder="1" applyAlignment="1">
      <alignment vertical="center" wrapText="1"/>
    </xf>
    <xf numFmtId="0" fontId="16" fillId="6" borderId="1" xfId="0" applyFont="1" applyFill="1" applyBorder="1" applyAlignment="1">
      <alignment horizontal="center" vertical="center"/>
    </xf>
    <xf numFmtId="0" fontId="19" fillId="6" borderId="1" xfId="0" applyNumberFormat="1" applyFont="1" applyFill="1" applyBorder="1" applyAlignment="1">
      <alignment horizontal="center" vertical="center" wrapText="1"/>
    </xf>
    <xf numFmtId="0" fontId="16" fillId="6" borderId="1" xfId="0" applyFont="1" applyFill="1" applyBorder="1" applyAlignment="1">
      <alignment horizontal="center" vertical="center" wrapText="1"/>
    </xf>
    <xf numFmtId="0" fontId="0" fillId="0" borderId="1" xfId="0" applyBorder="1" applyAlignment="1">
      <alignment vertical="center" wrapText="1"/>
    </xf>
    <xf numFmtId="0" fontId="11" fillId="2" borderId="1" xfId="0" applyFont="1" applyFill="1" applyBorder="1" applyAlignment="1">
      <alignment horizontal="center" vertical="center"/>
    </xf>
    <xf numFmtId="0" fontId="11" fillId="2" borderId="1" xfId="0" applyFont="1" applyFill="1" applyBorder="1" applyAlignment="1">
      <alignment vertical="center" wrapText="1"/>
    </xf>
    <xf numFmtId="0" fontId="4" fillId="2" borderId="1" xfId="0" applyFont="1" applyFill="1" applyBorder="1">
      <alignment vertical="center"/>
    </xf>
    <xf numFmtId="0" fontId="11" fillId="2" borderId="1" xfId="0" applyFont="1" applyFill="1" applyBorder="1" applyAlignment="1">
      <alignment horizontal="center" vertical="center" wrapText="1"/>
    </xf>
    <xf numFmtId="0" fontId="19" fillId="2" borderId="1" xfId="0" applyFont="1" applyFill="1" applyBorder="1" applyAlignment="1">
      <alignment vertical="center" wrapText="1"/>
    </xf>
    <xf numFmtId="0" fontId="19" fillId="2" borderId="1" xfId="0" applyFont="1" applyFill="1" applyBorder="1" applyAlignment="1">
      <alignment horizontal="center" vertical="center" wrapText="1"/>
    </xf>
    <xf numFmtId="0" fontId="19" fillId="2" borderId="1" xfId="0" applyNumberFormat="1" applyFont="1" applyFill="1" applyBorder="1" applyAlignment="1">
      <alignment vertical="center" wrapText="1"/>
    </xf>
    <xf numFmtId="0" fontId="16" fillId="2" borderId="1" xfId="0" applyFont="1" applyFill="1" applyBorder="1" applyAlignment="1">
      <alignment horizontal="center" vertical="center"/>
    </xf>
    <xf numFmtId="0" fontId="19" fillId="2" borderId="1" xfId="0" applyNumberFormat="1" applyFont="1" applyFill="1" applyBorder="1" applyAlignment="1">
      <alignment horizontal="center" vertical="center" wrapText="1"/>
    </xf>
    <xf numFmtId="0" fontId="16" fillId="2" borderId="1" xfId="0" applyNumberFormat="1" applyFont="1" applyFill="1" applyBorder="1" applyAlignment="1">
      <alignment horizontal="center" vertical="center" wrapText="1"/>
    </xf>
    <xf numFmtId="0" fontId="14" fillId="2" borderId="1" xfId="0" applyFont="1" applyFill="1" applyBorder="1" applyAlignment="1">
      <alignment vertical="center" wrapText="1"/>
    </xf>
    <xf numFmtId="0" fontId="17" fillId="2" borderId="1" xfId="0" applyFont="1" applyFill="1" applyBorder="1" applyAlignment="1">
      <alignment vertical="center"/>
    </xf>
    <xf numFmtId="0" fontId="0" fillId="0" borderId="1" xfId="0" applyFont="1" applyBorder="1" applyAlignment="1">
      <alignment vertical="center" wrapText="1"/>
    </xf>
    <xf numFmtId="0" fontId="0" fillId="5" borderId="1" xfId="0" applyFill="1" applyBorder="1" applyAlignment="1">
      <alignment horizontal="center" vertical="center"/>
    </xf>
    <xf numFmtId="0" fontId="0" fillId="5" borderId="1" xfId="0" applyFill="1" applyBorder="1" applyAlignment="1">
      <alignment vertical="center" wrapText="1"/>
    </xf>
    <xf numFmtId="0" fontId="15" fillId="2" borderId="1" xfId="0" applyFont="1" applyFill="1" applyBorder="1" applyAlignment="1">
      <alignment horizontal="center" vertical="center"/>
    </xf>
    <xf numFmtId="0" fontId="15" fillId="2" borderId="1" xfId="0" applyFont="1" applyFill="1" applyBorder="1" applyAlignment="1">
      <alignment vertical="center" wrapText="1"/>
    </xf>
    <xf numFmtId="0" fontId="0" fillId="7" borderId="1" xfId="0" applyFill="1" applyBorder="1" applyAlignment="1">
      <alignment horizontal="center" vertical="center" wrapText="1"/>
    </xf>
    <xf numFmtId="0" fontId="0" fillId="7" borderId="1" xfId="0" applyFill="1" applyBorder="1" applyAlignment="1">
      <alignment horizontal="center" vertical="center"/>
    </xf>
    <xf numFmtId="0" fontId="20" fillId="0" borderId="0" xfId="0" applyFont="1">
      <alignment vertical="center"/>
    </xf>
    <xf numFmtId="0" fontId="14" fillId="2" borderId="1" xfId="0" applyNumberFormat="1" applyFont="1" applyFill="1" applyBorder="1" applyAlignment="1">
      <alignment vertical="center" wrapText="1"/>
    </xf>
    <xf numFmtId="0" fontId="0" fillId="2" borderId="1" xfId="0" applyFont="1" applyFill="1" applyBorder="1" applyAlignment="1">
      <alignment vertical="center" wrapText="1"/>
    </xf>
    <xf numFmtId="0" fontId="9" fillId="2" borderId="1" xfId="0" applyFont="1" applyFill="1" applyBorder="1" applyAlignment="1">
      <alignment vertical="center" wrapText="1"/>
    </xf>
    <xf numFmtId="0" fontId="9" fillId="0" borderId="1" xfId="0" applyFont="1" applyFill="1" applyBorder="1" applyAlignment="1">
      <alignment horizontal="center" wrapText="1"/>
    </xf>
    <xf numFmtId="0" fontId="22" fillId="2" borderId="1" xfId="0" applyFont="1" applyFill="1" applyBorder="1">
      <alignment vertical="center"/>
    </xf>
    <xf numFmtId="0" fontId="22" fillId="2" borderId="1" xfId="0" applyFont="1" applyFill="1" applyBorder="1" applyAlignment="1">
      <alignment vertical="center" wrapText="1"/>
    </xf>
    <xf numFmtId="0" fontId="22" fillId="0" borderId="1" xfId="0" applyFont="1" applyBorder="1">
      <alignment vertical="center"/>
    </xf>
    <xf numFmtId="0" fontId="22" fillId="0" borderId="1" xfId="0" applyFont="1" applyBorder="1" applyAlignment="1">
      <alignment vertical="center" wrapText="1"/>
    </xf>
    <xf numFmtId="0" fontId="7" fillId="5" borderId="1" xfId="0" applyFont="1" applyFill="1" applyBorder="1" applyAlignment="1">
      <alignment horizontal="center" vertical="center" wrapText="1"/>
    </xf>
    <xf numFmtId="0" fontId="7" fillId="0" borderId="1" xfId="0" applyFont="1" applyFill="1" applyBorder="1" applyAlignment="1">
      <alignment horizontal="center" vertical="center"/>
    </xf>
    <xf numFmtId="0" fontId="0" fillId="0" borderId="1" xfId="0" applyBorder="1" applyAlignment="1">
      <alignment horizontal="center" vertical="center" wrapText="1"/>
    </xf>
    <xf numFmtId="0" fontId="0" fillId="0" borderId="1" xfId="0" applyBorder="1" applyAlignment="1">
      <alignment horizontal="center" vertical="center"/>
    </xf>
    <xf numFmtId="0" fontId="4" fillId="0" borderId="1" xfId="0" applyFont="1" applyBorder="1" applyAlignment="1">
      <alignment horizontal="left" vertical="center" wrapText="1"/>
    </xf>
    <xf numFmtId="0" fontId="24" fillId="0" borderId="1" xfId="0" applyFont="1" applyBorder="1" applyAlignment="1">
      <alignment vertical="center" wrapText="1"/>
    </xf>
    <xf numFmtId="0" fontId="0" fillId="0" borderId="1" xfId="0" applyBorder="1" applyAlignment="1">
      <alignment horizontal="center" vertical="center"/>
    </xf>
    <xf numFmtId="0" fontId="0" fillId="0" borderId="1" xfId="0" applyBorder="1" applyAlignment="1">
      <alignment horizontal="center" vertical="center" wrapText="1"/>
    </xf>
    <xf numFmtId="0" fontId="3" fillId="0" borderId="0" xfId="0" applyFont="1" applyAlignment="1">
      <alignment horizontal="center" vertical="center"/>
    </xf>
    <xf numFmtId="0" fontId="3" fillId="0" borderId="0" xfId="0" applyFont="1" applyAlignment="1">
      <alignment horizontal="right" vertical="center"/>
    </xf>
    <xf numFmtId="0" fontId="4" fillId="0" borderId="1" xfId="0" applyFont="1" applyBorder="1" applyAlignment="1">
      <alignment horizontal="center" vertical="center"/>
    </xf>
    <xf numFmtId="0" fontId="4" fillId="7" borderId="1" xfId="0" applyFont="1" applyFill="1" applyBorder="1" applyAlignment="1">
      <alignment horizontal="center" vertical="center"/>
    </xf>
    <xf numFmtId="0" fontId="4" fillId="3" borderId="1" xfId="0" applyFont="1" applyFill="1" applyBorder="1">
      <alignment vertical="center"/>
    </xf>
    <xf numFmtId="0" fontId="9" fillId="0" borderId="1" xfId="0" applyFont="1" applyBorder="1" applyAlignment="1">
      <alignment horizontal="left" vertical="center" wrapText="1"/>
    </xf>
    <xf numFmtId="0" fontId="9" fillId="0" borderId="1" xfId="0" applyFont="1" applyBorder="1" applyAlignment="1">
      <alignment horizontal="left" vertical="center"/>
    </xf>
    <xf numFmtId="0" fontId="4" fillId="0" borderId="1" xfId="0" applyFont="1" applyBorder="1" applyAlignment="1">
      <alignment horizontal="left" vertical="center"/>
    </xf>
    <xf numFmtId="0" fontId="4" fillId="2" borderId="1" xfId="0" applyFont="1" applyFill="1" applyBorder="1" applyAlignment="1">
      <alignment horizontal="left" vertical="center" wrapText="1"/>
    </xf>
    <xf numFmtId="0" fontId="4" fillId="2" borderId="1" xfId="0" applyFont="1" applyFill="1" applyBorder="1" applyAlignment="1">
      <alignment horizontal="left" vertical="center"/>
    </xf>
    <xf numFmtId="0" fontId="4" fillId="6" borderId="1" xfId="0" applyFont="1" applyFill="1" applyBorder="1" applyAlignment="1">
      <alignment horizontal="left" vertical="center" wrapText="1"/>
    </xf>
    <xf numFmtId="0" fontId="4" fillId="0" borderId="0" xfId="0" applyFont="1">
      <alignment vertical="center"/>
    </xf>
    <xf numFmtId="0" fontId="4"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12" fillId="0" borderId="1" xfId="0" applyFont="1" applyBorder="1" applyAlignment="1">
      <alignment vertical="center" wrapText="1"/>
    </xf>
    <xf numFmtId="0" fontId="12" fillId="2" borderId="1" xfId="0" applyFont="1" applyFill="1" applyBorder="1" applyAlignment="1">
      <alignment vertical="center" wrapText="1"/>
    </xf>
    <xf numFmtId="0" fontId="12" fillId="5" borderId="1" xfId="0" applyFont="1" applyFill="1" applyBorder="1" applyAlignment="1">
      <alignment horizontal="center" vertical="center" wrapText="1"/>
    </xf>
    <xf numFmtId="0" fontId="5" fillId="2" borderId="3" xfId="0" applyFont="1" applyFill="1" applyBorder="1" applyAlignment="1">
      <alignment vertical="center" wrapText="1"/>
    </xf>
    <xf numFmtId="0" fontId="25" fillId="2" borderId="1" xfId="0" applyFont="1" applyFill="1" applyBorder="1" applyAlignment="1">
      <alignment horizontal="center" vertical="center"/>
    </xf>
    <xf numFmtId="0" fontId="25" fillId="2" borderId="1" xfId="0" applyFont="1" applyFill="1" applyBorder="1" applyAlignment="1">
      <alignment vertical="center" wrapText="1"/>
    </xf>
    <xf numFmtId="0" fontId="26" fillId="2" borderId="1" xfId="0" applyFont="1" applyFill="1" applyBorder="1">
      <alignment vertical="center"/>
    </xf>
    <xf numFmtId="0" fontId="25" fillId="2" borderId="1" xfId="0" applyFont="1" applyFill="1" applyBorder="1">
      <alignment vertical="center"/>
    </xf>
    <xf numFmtId="0" fontId="25" fillId="3" borderId="1" xfId="0" applyFont="1" applyFill="1" applyBorder="1" applyAlignment="1">
      <alignment horizontal="center" vertical="center"/>
    </xf>
    <xf numFmtId="0" fontId="25" fillId="3" borderId="1" xfId="0" applyFont="1" applyFill="1" applyBorder="1" applyAlignment="1">
      <alignment vertical="center" wrapText="1"/>
    </xf>
    <xf numFmtId="0" fontId="25" fillId="3" borderId="1" xfId="0" applyFont="1" applyFill="1" applyBorder="1">
      <alignment vertical="center"/>
    </xf>
    <xf numFmtId="0" fontId="15" fillId="2" borderId="1" xfId="0" applyFont="1" applyFill="1" applyBorder="1">
      <alignment vertical="center"/>
    </xf>
    <xf numFmtId="0" fontId="27" fillId="2" borderId="1" xfId="0" applyFont="1" applyFill="1" applyBorder="1">
      <alignment vertical="center"/>
    </xf>
    <xf numFmtId="0" fontId="27" fillId="2" borderId="1" xfId="0" applyFont="1" applyFill="1" applyBorder="1" applyAlignment="1">
      <alignment horizontal="center" vertical="center" wrapText="1"/>
    </xf>
    <xf numFmtId="0" fontId="22" fillId="2" borderId="1" xfId="0" applyFont="1" applyFill="1" applyBorder="1" applyAlignment="1">
      <alignment horizontal="center" vertical="center"/>
    </xf>
    <xf numFmtId="0" fontId="3" fillId="7" borderId="1" xfId="0" applyFont="1" applyFill="1" applyBorder="1" applyAlignment="1">
      <alignment horizontal="center" vertical="center" wrapText="1"/>
    </xf>
    <xf numFmtId="0" fontId="12" fillId="0" borderId="1" xfId="0" applyFont="1" applyBorder="1">
      <alignment vertical="center"/>
    </xf>
    <xf numFmtId="0" fontId="12" fillId="0" borderId="1" xfId="0" applyFont="1" applyBorder="1" applyAlignment="1">
      <alignment horizontal="center" vertical="center"/>
    </xf>
    <xf numFmtId="0" fontId="12" fillId="5" borderId="1" xfId="0" applyFont="1" applyFill="1" applyBorder="1">
      <alignment vertical="center"/>
    </xf>
    <xf numFmtId="0" fontId="12" fillId="0" borderId="1" xfId="0" applyFont="1" applyFill="1" applyBorder="1">
      <alignment vertical="center"/>
    </xf>
    <xf numFmtId="0" fontId="3" fillId="5" borderId="2" xfId="0" applyFont="1" applyFill="1" applyBorder="1" applyAlignment="1">
      <alignment horizontal="center" vertical="center"/>
    </xf>
    <xf numFmtId="0" fontId="3" fillId="5" borderId="1" xfId="0" applyFont="1" applyFill="1" applyBorder="1" applyAlignment="1">
      <alignment vertical="center" wrapText="1"/>
    </xf>
    <xf numFmtId="0" fontId="9" fillId="5" borderId="1" xfId="0" applyFont="1" applyFill="1" applyBorder="1" applyAlignment="1">
      <alignment horizontal="center" vertical="center" wrapText="1"/>
    </xf>
    <xf numFmtId="0" fontId="9" fillId="5" borderId="1" xfId="2" applyFont="1" applyFill="1" applyBorder="1" applyAlignment="1">
      <alignment horizontal="center" vertical="distributed"/>
    </xf>
    <xf numFmtId="0" fontId="3" fillId="0" borderId="1" xfId="0" applyFont="1" applyBorder="1" applyAlignment="1">
      <alignment horizontal="center" vertical="center" wrapText="1"/>
    </xf>
    <xf numFmtId="0" fontId="28" fillId="5" borderId="1" xfId="0" applyFont="1" applyFill="1" applyBorder="1" applyAlignment="1">
      <alignment vertical="center" wrapText="1"/>
    </xf>
    <xf numFmtId="0" fontId="9" fillId="5" borderId="1" xfId="0" applyFont="1" applyFill="1" applyBorder="1" applyAlignment="1">
      <alignment vertical="center" wrapText="1"/>
    </xf>
    <xf numFmtId="0" fontId="9" fillId="0"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horizontal="left" vertical="center" wrapText="1"/>
    </xf>
    <xf numFmtId="0" fontId="4" fillId="0" borderId="1" xfId="0" applyFont="1" applyBorder="1" applyAlignment="1">
      <alignment horizontal="center" vertical="center"/>
    </xf>
    <xf numFmtId="0" fontId="12" fillId="0" borderId="1" xfId="0" applyFont="1" applyBorder="1" applyAlignment="1">
      <alignment horizontal="center" vertical="center" wrapText="1"/>
    </xf>
    <xf numFmtId="0" fontId="12" fillId="5" borderId="1" xfId="0" applyFont="1" applyFill="1" applyBorder="1" applyAlignment="1">
      <alignment horizontal="center" vertical="center" wrapText="1"/>
    </xf>
    <xf numFmtId="0" fontId="2" fillId="0" borderId="0" xfId="0" applyFont="1" applyAlignment="1">
      <alignment horizontal="center" vertical="center"/>
    </xf>
    <xf numFmtId="0" fontId="0" fillId="0" borderId="1" xfId="0" applyBorder="1" applyAlignment="1">
      <alignment horizontal="center" vertical="center" wrapText="1"/>
    </xf>
    <xf numFmtId="0" fontId="4" fillId="0" borderId="1" xfId="0" applyFont="1" applyFill="1" applyBorder="1" applyAlignment="1">
      <alignment horizontal="center" vertical="center" wrapText="1"/>
    </xf>
    <xf numFmtId="0" fontId="5" fillId="0" borderId="2" xfId="0" applyFont="1" applyBorder="1" applyAlignment="1">
      <alignment horizontal="center" vertical="center" wrapText="1"/>
    </xf>
    <xf numFmtId="0" fontId="5" fillId="0" borderId="4" xfId="0" applyFont="1" applyBorder="1" applyAlignment="1">
      <alignment horizontal="center" vertical="center" wrapText="1"/>
    </xf>
    <xf numFmtId="0" fontId="0" fillId="0" borderId="1" xfId="0" applyBorder="1" applyAlignment="1">
      <alignment horizontal="center" vertical="center"/>
    </xf>
  </cellXfs>
  <cellStyles count="3">
    <cellStyle name="常规" xfId="0" builtinId="0"/>
    <cellStyle name="常规_Sheet1" xfId="2"/>
    <cellStyle name="样式 1"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dimension ref="A1:O187"/>
  <sheetViews>
    <sheetView tabSelected="1" workbookViewId="0">
      <selection activeCell="E52" sqref="E52"/>
    </sheetView>
  </sheetViews>
  <sheetFormatPr defaultRowHeight="13.5"/>
  <cols>
    <col min="1" max="1" width="7.25" style="1" customWidth="1"/>
    <col min="2" max="2" width="16.125" style="2" customWidth="1"/>
    <col min="3" max="3" width="15.5" style="2" customWidth="1"/>
    <col min="4" max="4" width="16.5" style="2" customWidth="1"/>
    <col min="5" max="5" width="8.5" customWidth="1"/>
    <col min="6" max="6" width="7.25" customWidth="1"/>
    <col min="7" max="14" width="6.25" customWidth="1"/>
    <col min="15" max="15" width="28" style="92" customWidth="1"/>
  </cols>
  <sheetData>
    <row r="1" spans="1:15" ht="37.5" customHeight="1">
      <c r="A1" s="128" t="s">
        <v>12</v>
      </c>
      <c r="B1" s="128"/>
      <c r="C1" s="128"/>
      <c r="D1" s="128"/>
      <c r="E1" s="128"/>
      <c r="F1" s="128"/>
      <c r="G1" s="128"/>
      <c r="H1" s="128"/>
      <c r="I1" s="128"/>
      <c r="J1" s="128"/>
      <c r="K1" s="128"/>
      <c r="L1" s="128"/>
      <c r="M1" s="128"/>
      <c r="N1" s="128"/>
      <c r="O1" s="128"/>
    </row>
    <row r="2" spans="1:15" ht="18.75" customHeight="1">
      <c r="B2" s="1"/>
      <c r="C2" s="1"/>
      <c r="D2" s="1"/>
      <c r="E2" s="1"/>
      <c r="F2" s="1"/>
      <c r="G2" s="1"/>
      <c r="H2" s="1"/>
      <c r="I2" s="1"/>
      <c r="J2" s="1"/>
      <c r="K2" s="1"/>
      <c r="L2" s="1"/>
      <c r="M2" s="1"/>
      <c r="N2" s="1"/>
      <c r="O2" s="81"/>
    </row>
    <row r="3" spans="1:15" ht="18.75" customHeight="1">
      <c r="O3" s="82" t="s">
        <v>586</v>
      </c>
    </row>
    <row r="4" spans="1:15" ht="30" customHeight="1">
      <c r="A4" s="129" t="s">
        <v>0</v>
      </c>
      <c r="B4" s="129" t="s">
        <v>1</v>
      </c>
      <c r="C4" s="129" t="s">
        <v>15</v>
      </c>
      <c r="D4" s="129" t="s">
        <v>16</v>
      </c>
      <c r="E4" s="129" t="s">
        <v>560</v>
      </c>
      <c r="F4" s="129" t="s">
        <v>13</v>
      </c>
      <c r="G4" s="129"/>
      <c r="H4" s="129"/>
      <c r="I4" s="129"/>
      <c r="J4" s="129"/>
      <c r="K4" s="129"/>
      <c r="L4" s="129"/>
      <c r="M4" s="129"/>
      <c r="N4" s="129"/>
      <c r="O4" s="125" t="s">
        <v>587</v>
      </c>
    </row>
    <row r="5" spans="1:15" ht="30" customHeight="1">
      <c r="A5" s="129"/>
      <c r="B5" s="129"/>
      <c r="C5" s="129"/>
      <c r="D5" s="129"/>
      <c r="E5" s="129"/>
      <c r="F5" s="75" t="s">
        <v>14</v>
      </c>
      <c r="G5" s="76" t="s">
        <v>9</v>
      </c>
      <c r="H5" s="76" t="s">
        <v>2</v>
      </c>
      <c r="I5" s="76" t="s">
        <v>3</v>
      </c>
      <c r="J5" s="76" t="s">
        <v>4</v>
      </c>
      <c r="K5" s="76" t="s">
        <v>5</v>
      </c>
      <c r="L5" s="76" t="s">
        <v>6</v>
      </c>
      <c r="M5" s="76" t="s">
        <v>7</v>
      </c>
      <c r="N5" s="76" t="s">
        <v>8</v>
      </c>
      <c r="O5" s="125"/>
    </row>
    <row r="6" spans="1:15" ht="36.75" customHeight="1">
      <c r="A6" s="62"/>
      <c r="B6" s="62"/>
      <c r="C6" s="62"/>
      <c r="D6" s="62"/>
      <c r="E6" s="62">
        <f>E7+E10+E14+E19+E27+E31+E33+E37+E45+E54+E57+E59+E61+E64+E69+E72+E73+E78+E79+E80+E81+E83+E89+E106+E121+E127+E133+E135+E136+E140+E142+E144+E148+E155+E157+E160+E161+E164+E167+E171+E176</f>
        <v>352609.14640000003</v>
      </c>
      <c r="F6" s="62">
        <f t="shared" ref="F6:N6" si="0">F7+F10+F14+F19+F27+F31+F33+F37+F45+F54+F57+F59+F61+F64+F69+F72+F73+F78+F79+F80+F81+F83+F89+F106+F121+F127+F133+F135+F136+F140+F142+F144+F148+F155+F157+F160+F161+F164+F167+F171+F176</f>
        <v>352609.24720000004</v>
      </c>
      <c r="G6" s="62">
        <f t="shared" si="0"/>
        <v>28479.620000000003</v>
      </c>
      <c r="H6" s="62">
        <f t="shared" si="0"/>
        <v>61791.686799999996</v>
      </c>
      <c r="I6" s="62">
        <f t="shared" si="0"/>
        <v>63775.044900000001</v>
      </c>
      <c r="J6" s="62">
        <f t="shared" si="0"/>
        <v>54159.829700000009</v>
      </c>
      <c r="K6" s="62">
        <f t="shared" si="0"/>
        <v>48015.783900000009</v>
      </c>
      <c r="L6" s="62">
        <f t="shared" si="0"/>
        <v>41564.3946</v>
      </c>
      <c r="M6" s="62">
        <f t="shared" si="0"/>
        <v>38048.31930000001</v>
      </c>
      <c r="N6" s="62">
        <f t="shared" si="0"/>
        <v>16774.557999999997</v>
      </c>
      <c r="O6" s="84"/>
    </row>
    <row r="7" spans="1:15" ht="45.75" customHeight="1">
      <c r="A7" s="19" t="s">
        <v>69</v>
      </c>
      <c r="B7" s="4" t="s">
        <v>71</v>
      </c>
      <c r="C7" s="4"/>
      <c r="D7" s="4"/>
      <c r="E7" s="3">
        <f>SUM(E8:E9)</f>
        <v>24333</v>
      </c>
      <c r="F7" s="3">
        <f>SUM(F8:F9)</f>
        <v>24333</v>
      </c>
      <c r="G7" s="3">
        <f t="shared" ref="G7:N7" si="1">SUM(G8:G9)</f>
        <v>0</v>
      </c>
      <c r="H7" s="3">
        <f t="shared" si="1"/>
        <v>4447</v>
      </c>
      <c r="I7" s="3">
        <f t="shared" si="1"/>
        <v>3645</v>
      </c>
      <c r="J7" s="3">
        <f t="shared" si="1"/>
        <v>6087</v>
      </c>
      <c r="K7" s="3">
        <f t="shared" si="1"/>
        <v>0</v>
      </c>
      <c r="L7" s="3">
        <f t="shared" si="1"/>
        <v>4908</v>
      </c>
      <c r="M7" s="3">
        <f t="shared" si="1"/>
        <v>5246</v>
      </c>
      <c r="N7" s="3">
        <f t="shared" si="1"/>
        <v>0</v>
      </c>
      <c r="O7" s="47"/>
    </row>
    <row r="8" spans="1:15" ht="45.75" customHeight="1">
      <c r="A8" s="76">
        <v>1</v>
      </c>
      <c r="B8" s="6" t="s">
        <v>19</v>
      </c>
      <c r="C8" s="7" t="s">
        <v>20</v>
      </c>
      <c r="D8" s="7" t="s">
        <v>21</v>
      </c>
      <c r="E8" s="8">
        <v>14094</v>
      </c>
      <c r="F8" s="8">
        <f>SUM(G8:N8)</f>
        <v>14094</v>
      </c>
      <c r="G8" s="8"/>
      <c r="H8" s="8">
        <v>2900</v>
      </c>
      <c r="I8" s="8">
        <v>3357</v>
      </c>
      <c r="J8" s="8">
        <v>1036</v>
      </c>
      <c r="K8" s="8"/>
      <c r="L8" s="8">
        <v>1970</v>
      </c>
      <c r="M8" s="8">
        <v>4831</v>
      </c>
      <c r="N8" s="8"/>
      <c r="O8" s="124" t="s">
        <v>588</v>
      </c>
    </row>
    <row r="9" spans="1:15" ht="45.75" customHeight="1">
      <c r="A9" s="76">
        <v>2</v>
      </c>
      <c r="B9" s="7" t="s">
        <v>22</v>
      </c>
      <c r="C9" s="7" t="s">
        <v>23</v>
      </c>
      <c r="D9" s="7" t="s">
        <v>24</v>
      </c>
      <c r="E9" s="8">
        <v>10239</v>
      </c>
      <c r="F9" s="8">
        <f>SUM(G9:N9)</f>
        <v>10239</v>
      </c>
      <c r="G9" s="8"/>
      <c r="H9" s="8">
        <v>1547</v>
      </c>
      <c r="I9" s="8">
        <v>288</v>
      </c>
      <c r="J9" s="8">
        <v>5051</v>
      </c>
      <c r="K9" s="8"/>
      <c r="L9" s="8">
        <v>2938</v>
      </c>
      <c r="M9" s="8">
        <v>415</v>
      </c>
      <c r="N9" s="8"/>
      <c r="O9" s="124"/>
    </row>
    <row r="10" spans="1:15" ht="45.75" customHeight="1">
      <c r="A10" s="19" t="s">
        <v>68</v>
      </c>
      <c r="B10" s="4" t="s">
        <v>72</v>
      </c>
      <c r="C10" s="4"/>
      <c r="D10" s="4"/>
      <c r="E10" s="3">
        <f>SUM(E11:E13)</f>
        <v>67562</v>
      </c>
      <c r="F10" s="3">
        <f>SUM(F11:F13)</f>
        <v>67562</v>
      </c>
      <c r="G10" s="3">
        <f t="shared" ref="G10:N10" si="2">SUM(G11:G13)</f>
        <v>0</v>
      </c>
      <c r="H10" s="3">
        <f t="shared" si="2"/>
        <v>12825</v>
      </c>
      <c r="I10" s="3">
        <f t="shared" si="2"/>
        <v>14073</v>
      </c>
      <c r="J10" s="3">
        <f t="shared" si="2"/>
        <v>10153</v>
      </c>
      <c r="K10" s="3">
        <f t="shared" si="2"/>
        <v>11026</v>
      </c>
      <c r="L10" s="3">
        <f t="shared" si="2"/>
        <v>9278</v>
      </c>
      <c r="M10" s="3">
        <f t="shared" si="2"/>
        <v>8965</v>
      </c>
      <c r="N10" s="3">
        <f t="shared" si="2"/>
        <v>1242</v>
      </c>
      <c r="O10" s="47"/>
    </row>
    <row r="11" spans="1:15" ht="45.75" customHeight="1">
      <c r="A11" s="76">
        <v>3</v>
      </c>
      <c r="B11" s="6" t="s">
        <v>25</v>
      </c>
      <c r="C11" s="7" t="s">
        <v>26</v>
      </c>
      <c r="D11" s="7" t="s">
        <v>27</v>
      </c>
      <c r="E11" s="8">
        <v>200</v>
      </c>
      <c r="F11" s="8">
        <f t="shared" ref="F11:F12" si="3">SUM(G11:N11)</f>
        <v>200</v>
      </c>
      <c r="G11" s="8"/>
      <c r="H11" s="8"/>
      <c r="I11" s="8"/>
      <c r="J11" s="8">
        <v>100</v>
      </c>
      <c r="K11" s="8"/>
      <c r="L11" s="8">
        <v>100</v>
      </c>
      <c r="M11" s="8"/>
      <c r="N11" s="8"/>
      <c r="O11" s="7" t="s">
        <v>28</v>
      </c>
    </row>
    <row r="12" spans="1:15" ht="45.75" customHeight="1">
      <c r="A12" s="76">
        <v>4</v>
      </c>
      <c r="B12" s="7" t="s">
        <v>29</v>
      </c>
      <c r="C12" s="7" t="s">
        <v>30</v>
      </c>
      <c r="D12" s="7" t="s">
        <v>17</v>
      </c>
      <c r="E12" s="8">
        <v>28036</v>
      </c>
      <c r="F12" s="8">
        <f t="shared" si="3"/>
        <v>28036</v>
      </c>
      <c r="G12" s="8"/>
      <c r="H12" s="8">
        <v>4688</v>
      </c>
      <c r="I12" s="8">
        <v>6811</v>
      </c>
      <c r="J12" s="8">
        <v>3833</v>
      </c>
      <c r="K12" s="8">
        <v>4757</v>
      </c>
      <c r="L12" s="8">
        <v>4016</v>
      </c>
      <c r="M12" s="8">
        <v>3311</v>
      </c>
      <c r="N12" s="8">
        <v>620</v>
      </c>
      <c r="O12" s="124" t="s">
        <v>589</v>
      </c>
    </row>
    <row r="13" spans="1:15" ht="45.75" customHeight="1">
      <c r="A13" s="76">
        <v>5</v>
      </c>
      <c r="B13" s="7" t="s">
        <v>19</v>
      </c>
      <c r="C13" s="7" t="s">
        <v>20</v>
      </c>
      <c r="D13" s="7" t="s">
        <v>21</v>
      </c>
      <c r="E13" s="8">
        <v>39326</v>
      </c>
      <c r="F13" s="8">
        <f>SUM(G13:N13)</f>
        <v>39326</v>
      </c>
      <c r="G13" s="8">
        <v>0</v>
      </c>
      <c r="H13" s="8">
        <v>8137</v>
      </c>
      <c r="I13" s="8">
        <v>7262</v>
      </c>
      <c r="J13" s="8">
        <v>6220</v>
      </c>
      <c r="K13" s="8">
        <v>6269</v>
      </c>
      <c r="L13" s="8">
        <v>5162</v>
      </c>
      <c r="M13" s="8">
        <v>5654</v>
      </c>
      <c r="N13" s="8">
        <v>622</v>
      </c>
      <c r="O13" s="124"/>
    </row>
    <row r="14" spans="1:15" ht="45.75" customHeight="1">
      <c r="A14" s="19" t="s">
        <v>70</v>
      </c>
      <c r="B14" s="4" t="s">
        <v>73</v>
      </c>
      <c r="C14" s="4"/>
      <c r="D14" s="4"/>
      <c r="E14" s="3">
        <f>SUM(E15:E18)</f>
        <v>24909</v>
      </c>
      <c r="F14" s="3">
        <f t="shared" ref="F14:N14" si="4">SUM(F15:F18)</f>
        <v>24909</v>
      </c>
      <c r="G14" s="3">
        <f t="shared" si="4"/>
        <v>2237</v>
      </c>
      <c r="H14" s="3">
        <f t="shared" si="4"/>
        <v>5160</v>
      </c>
      <c r="I14" s="3">
        <f t="shared" si="4"/>
        <v>6209</v>
      </c>
      <c r="J14" s="3">
        <f t="shared" si="4"/>
        <v>0</v>
      </c>
      <c r="K14" s="3">
        <f t="shared" si="4"/>
        <v>0</v>
      </c>
      <c r="L14" s="3">
        <f t="shared" si="4"/>
        <v>4405</v>
      </c>
      <c r="M14" s="3">
        <f t="shared" si="4"/>
        <v>4436</v>
      </c>
      <c r="N14" s="3">
        <f t="shared" si="4"/>
        <v>2462</v>
      </c>
      <c r="O14" s="47"/>
    </row>
    <row r="15" spans="1:15" ht="45.75" customHeight="1">
      <c r="A15" s="76">
        <v>6</v>
      </c>
      <c r="B15" s="6" t="s">
        <v>18</v>
      </c>
      <c r="C15" s="7" t="s">
        <v>31</v>
      </c>
      <c r="D15" s="7" t="s">
        <v>32</v>
      </c>
      <c r="E15" s="8">
        <v>907</v>
      </c>
      <c r="F15" s="8">
        <f>SUM(G15:N15)</f>
        <v>907</v>
      </c>
      <c r="G15" s="8"/>
      <c r="H15" s="8">
        <v>64</v>
      </c>
      <c r="I15" s="8">
        <v>787</v>
      </c>
      <c r="J15" s="8">
        <v>0</v>
      </c>
      <c r="K15" s="8">
        <v>0</v>
      </c>
      <c r="L15" s="8">
        <v>0</v>
      </c>
      <c r="M15" s="8">
        <v>7</v>
      </c>
      <c r="N15" s="8">
        <v>49</v>
      </c>
      <c r="O15" s="123" t="s">
        <v>33</v>
      </c>
    </row>
    <row r="16" spans="1:15" ht="45.75" customHeight="1">
      <c r="A16" s="76">
        <v>7</v>
      </c>
      <c r="B16" s="7" t="s">
        <v>34</v>
      </c>
      <c r="C16" s="7" t="s">
        <v>20</v>
      </c>
      <c r="D16" s="7" t="s">
        <v>21</v>
      </c>
      <c r="E16" s="9">
        <v>21765</v>
      </c>
      <c r="F16" s="8">
        <f>SUM(G16:N16)</f>
        <v>21765</v>
      </c>
      <c r="G16" s="8"/>
      <c r="H16" s="8">
        <v>5096</v>
      </c>
      <c r="I16" s="8">
        <v>5422</v>
      </c>
      <c r="J16" s="8"/>
      <c r="K16" s="8"/>
      <c r="L16" s="8">
        <v>4405</v>
      </c>
      <c r="M16" s="8">
        <v>4429</v>
      </c>
      <c r="N16" s="8">
        <v>2413</v>
      </c>
      <c r="O16" s="123"/>
    </row>
    <row r="17" spans="1:15" ht="45.75" customHeight="1">
      <c r="A17" s="76">
        <v>8</v>
      </c>
      <c r="B17" s="7" t="s">
        <v>35</v>
      </c>
      <c r="C17" s="7" t="s">
        <v>20</v>
      </c>
      <c r="D17" s="7" t="s">
        <v>21</v>
      </c>
      <c r="E17" s="9">
        <v>1057</v>
      </c>
      <c r="F17" s="8">
        <f t="shared" ref="F17:F18" si="5">SUM(G17:N17)</f>
        <v>1057</v>
      </c>
      <c r="G17" s="8">
        <v>1057</v>
      </c>
      <c r="H17" s="8"/>
      <c r="I17" s="8"/>
      <c r="J17" s="8"/>
      <c r="K17" s="8"/>
      <c r="L17" s="8"/>
      <c r="M17" s="8"/>
      <c r="N17" s="8"/>
      <c r="O17" s="123"/>
    </row>
    <row r="18" spans="1:15" ht="45.75" customHeight="1">
      <c r="A18" s="76">
        <v>9</v>
      </c>
      <c r="B18" s="7" t="s">
        <v>36</v>
      </c>
      <c r="C18" s="7" t="s">
        <v>20</v>
      </c>
      <c r="D18" s="7" t="s">
        <v>21</v>
      </c>
      <c r="E18" s="9">
        <v>1180</v>
      </c>
      <c r="F18" s="8">
        <f t="shared" si="5"/>
        <v>1180</v>
      </c>
      <c r="G18" s="8">
        <v>1180</v>
      </c>
      <c r="H18" s="8"/>
      <c r="I18" s="8"/>
      <c r="J18" s="8"/>
      <c r="K18" s="8"/>
      <c r="L18" s="8"/>
      <c r="M18" s="8"/>
      <c r="N18" s="8"/>
      <c r="O18" s="123"/>
    </row>
    <row r="19" spans="1:15" ht="45.75" customHeight="1">
      <c r="A19" s="19" t="s">
        <v>524</v>
      </c>
      <c r="B19" s="4" t="s">
        <v>419</v>
      </c>
      <c r="C19" s="4"/>
      <c r="D19" s="4"/>
      <c r="E19" s="3">
        <f>SUM(E20:E26)</f>
        <v>15713.94</v>
      </c>
      <c r="F19" s="3">
        <f>SUM(F20:F26)</f>
        <v>15713.94</v>
      </c>
      <c r="G19" s="3">
        <f t="shared" ref="G19:N19" si="6">SUM(G20:G26)</f>
        <v>162.72999999999999</v>
      </c>
      <c r="H19" s="3">
        <f t="shared" si="6"/>
        <v>1693.73</v>
      </c>
      <c r="I19" s="3">
        <f t="shared" si="6"/>
        <v>2315.06</v>
      </c>
      <c r="J19" s="3">
        <f t="shared" si="6"/>
        <v>3568.65</v>
      </c>
      <c r="K19" s="3">
        <f t="shared" si="6"/>
        <v>4275.7199999999993</v>
      </c>
      <c r="L19" s="3">
        <f t="shared" si="6"/>
        <v>2113.3200000000002</v>
      </c>
      <c r="M19" s="3">
        <f t="shared" si="6"/>
        <v>908.14</v>
      </c>
      <c r="N19" s="3">
        <f t="shared" si="6"/>
        <v>676.58999999999992</v>
      </c>
      <c r="O19" s="47"/>
    </row>
    <row r="20" spans="1:15" s="64" customFormat="1" ht="45.75" customHeight="1">
      <c r="A20" s="112">
        <v>10</v>
      </c>
      <c r="B20" s="95" t="s">
        <v>420</v>
      </c>
      <c r="C20" s="95" t="s">
        <v>421</v>
      </c>
      <c r="D20" s="95" t="s">
        <v>422</v>
      </c>
      <c r="E20" s="111">
        <v>1047.03</v>
      </c>
      <c r="F20" s="111">
        <f>SUM(G20:N20)</f>
        <v>1047.03</v>
      </c>
      <c r="G20" s="111">
        <v>10.08</v>
      </c>
      <c r="H20" s="111">
        <v>116.94</v>
      </c>
      <c r="I20" s="111">
        <v>170.9</v>
      </c>
      <c r="J20" s="111">
        <v>197.79</v>
      </c>
      <c r="K20" s="111">
        <v>320.67</v>
      </c>
      <c r="L20" s="111">
        <v>134.66999999999999</v>
      </c>
      <c r="M20" s="111">
        <v>50.91</v>
      </c>
      <c r="N20" s="111">
        <v>45.07</v>
      </c>
      <c r="O20" s="126" t="s">
        <v>423</v>
      </c>
    </row>
    <row r="21" spans="1:15" s="64" customFormat="1" ht="45.75" customHeight="1">
      <c r="A21" s="112">
        <v>11</v>
      </c>
      <c r="B21" s="95" t="s">
        <v>424</v>
      </c>
      <c r="C21" s="95" t="s">
        <v>425</v>
      </c>
      <c r="D21" s="95" t="s">
        <v>426</v>
      </c>
      <c r="E21" s="111">
        <v>484.47</v>
      </c>
      <c r="F21" s="111">
        <f>SUM(G21:N21)</f>
        <v>484.46999999999997</v>
      </c>
      <c r="G21" s="111">
        <v>3.65</v>
      </c>
      <c r="H21" s="111">
        <v>70.180000000000007</v>
      </c>
      <c r="I21" s="111">
        <v>91.74</v>
      </c>
      <c r="J21" s="111">
        <v>103.76</v>
      </c>
      <c r="K21" s="111">
        <v>97.61</v>
      </c>
      <c r="L21" s="111">
        <v>62.95</v>
      </c>
      <c r="M21" s="111">
        <v>27</v>
      </c>
      <c r="N21" s="111">
        <v>27.58</v>
      </c>
      <c r="O21" s="126"/>
    </row>
    <row r="22" spans="1:15" s="64" customFormat="1" ht="45.75" customHeight="1">
      <c r="A22" s="112">
        <v>12</v>
      </c>
      <c r="B22" s="95" t="s">
        <v>427</v>
      </c>
      <c r="C22" s="95" t="s">
        <v>428</v>
      </c>
      <c r="D22" s="95" t="s">
        <v>429</v>
      </c>
      <c r="E22" s="111">
        <v>1435.05</v>
      </c>
      <c r="F22" s="111">
        <f t="shared" ref="F22:F26" si="7">SUM(G22:N22)</f>
        <v>1435.0500000000002</v>
      </c>
      <c r="G22" s="111">
        <v>13.34</v>
      </c>
      <c r="H22" s="111">
        <v>210.18</v>
      </c>
      <c r="I22" s="111">
        <v>272.44</v>
      </c>
      <c r="J22" s="111">
        <v>334.16</v>
      </c>
      <c r="K22" s="111">
        <v>200.72</v>
      </c>
      <c r="L22" s="111">
        <v>207.94</v>
      </c>
      <c r="M22" s="111">
        <v>99.52</v>
      </c>
      <c r="N22" s="111">
        <v>96.75</v>
      </c>
      <c r="O22" s="126"/>
    </row>
    <row r="23" spans="1:15" s="64" customFormat="1" ht="45.75" customHeight="1">
      <c r="A23" s="112">
        <v>13</v>
      </c>
      <c r="B23" s="95" t="s">
        <v>430</v>
      </c>
      <c r="C23" s="95" t="s">
        <v>431</v>
      </c>
      <c r="D23" s="95" t="s">
        <v>432</v>
      </c>
      <c r="E23" s="111">
        <v>267.18</v>
      </c>
      <c r="F23" s="111">
        <f t="shared" si="7"/>
        <v>267.17999999999995</v>
      </c>
      <c r="G23" s="111">
        <v>3.74</v>
      </c>
      <c r="H23" s="111">
        <v>28.93</v>
      </c>
      <c r="I23" s="111">
        <v>53.54</v>
      </c>
      <c r="J23" s="111">
        <v>37.96</v>
      </c>
      <c r="K23" s="111">
        <v>90.35</v>
      </c>
      <c r="L23" s="111">
        <v>28.17</v>
      </c>
      <c r="M23" s="111">
        <v>13.96</v>
      </c>
      <c r="N23" s="111">
        <v>10.53</v>
      </c>
      <c r="O23" s="126"/>
    </row>
    <row r="24" spans="1:15" s="64" customFormat="1" ht="45.75" customHeight="1">
      <c r="A24" s="112">
        <v>14</v>
      </c>
      <c r="B24" s="95" t="s">
        <v>433</v>
      </c>
      <c r="C24" s="95" t="s">
        <v>434</v>
      </c>
      <c r="D24" s="95" t="s">
        <v>435</v>
      </c>
      <c r="E24" s="111">
        <v>2509</v>
      </c>
      <c r="F24" s="111">
        <f t="shared" si="7"/>
        <v>2509</v>
      </c>
      <c r="G24" s="111"/>
      <c r="H24" s="111"/>
      <c r="I24" s="111"/>
      <c r="J24" s="111">
        <v>898</v>
      </c>
      <c r="K24" s="111">
        <v>1611</v>
      </c>
      <c r="L24" s="111"/>
      <c r="M24" s="111"/>
      <c r="N24" s="111"/>
      <c r="O24" s="126"/>
    </row>
    <row r="25" spans="1:15" s="64" customFormat="1" ht="45.75" customHeight="1">
      <c r="A25" s="112">
        <v>15</v>
      </c>
      <c r="B25" s="95" t="s">
        <v>436</v>
      </c>
      <c r="C25" s="95" t="s">
        <v>437</v>
      </c>
      <c r="D25" s="95" t="s">
        <v>438</v>
      </c>
      <c r="E25" s="111">
        <v>838.43</v>
      </c>
      <c r="F25" s="111">
        <f t="shared" si="7"/>
        <v>838.43</v>
      </c>
      <c r="G25" s="111">
        <v>25.43</v>
      </c>
      <c r="H25" s="111">
        <v>112.84</v>
      </c>
      <c r="I25" s="111">
        <v>206.47</v>
      </c>
      <c r="J25" s="111">
        <v>150.05000000000001</v>
      </c>
      <c r="K25" s="111">
        <v>142.88999999999999</v>
      </c>
      <c r="L25" s="111">
        <v>104.42</v>
      </c>
      <c r="M25" s="111">
        <v>49.44</v>
      </c>
      <c r="N25" s="111">
        <v>46.89</v>
      </c>
      <c r="O25" s="126"/>
    </row>
    <row r="26" spans="1:15" s="64" customFormat="1" ht="45.75" customHeight="1">
      <c r="A26" s="112">
        <v>16</v>
      </c>
      <c r="B26" s="95" t="s">
        <v>439</v>
      </c>
      <c r="C26" s="95" t="s">
        <v>440</v>
      </c>
      <c r="D26" s="95" t="s">
        <v>441</v>
      </c>
      <c r="E26" s="111">
        <v>9132.7800000000007</v>
      </c>
      <c r="F26" s="111">
        <f t="shared" si="7"/>
        <v>9132.7800000000007</v>
      </c>
      <c r="G26" s="111">
        <v>106.49</v>
      </c>
      <c r="H26" s="111">
        <v>1154.6600000000001</v>
      </c>
      <c r="I26" s="111">
        <v>1519.97</v>
      </c>
      <c r="J26" s="111">
        <v>1846.93</v>
      </c>
      <c r="K26" s="111">
        <v>1812.48</v>
      </c>
      <c r="L26" s="111">
        <v>1575.17</v>
      </c>
      <c r="M26" s="111">
        <v>667.31</v>
      </c>
      <c r="N26" s="111">
        <v>449.77</v>
      </c>
      <c r="O26" s="126"/>
    </row>
    <row r="27" spans="1:15" ht="45.75" customHeight="1">
      <c r="A27" s="19" t="s">
        <v>525</v>
      </c>
      <c r="B27" s="4" t="s">
        <v>442</v>
      </c>
      <c r="C27" s="4"/>
      <c r="D27" s="4"/>
      <c r="E27" s="3">
        <f t="shared" ref="E27:N27" si="8">SUM(E28:E30)</f>
        <v>11799.9</v>
      </c>
      <c r="F27" s="3">
        <f t="shared" si="8"/>
        <v>11799.9</v>
      </c>
      <c r="G27" s="3">
        <f t="shared" si="8"/>
        <v>0</v>
      </c>
      <c r="H27" s="3">
        <f t="shared" si="8"/>
        <v>4584</v>
      </c>
      <c r="I27" s="3">
        <f t="shared" si="8"/>
        <v>3005</v>
      </c>
      <c r="J27" s="3">
        <f t="shared" si="8"/>
        <v>898</v>
      </c>
      <c r="K27" s="3">
        <f t="shared" si="8"/>
        <v>1242.9000000000001</v>
      </c>
      <c r="L27" s="3">
        <f t="shared" si="8"/>
        <v>227</v>
      </c>
      <c r="M27" s="3">
        <f t="shared" si="8"/>
        <v>776</v>
      </c>
      <c r="N27" s="3">
        <f t="shared" si="8"/>
        <v>1067</v>
      </c>
      <c r="O27" s="47"/>
    </row>
    <row r="28" spans="1:15" s="64" customFormat="1" ht="45.75" customHeight="1">
      <c r="A28" s="112">
        <v>17</v>
      </c>
      <c r="B28" s="95" t="s">
        <v>443</v>
      </c>
      <c r="C28" s="95" t="s">
        <v>444</v>
      </c>
      <c r="D28" s="95" t="s">
        <v>445</v>
      </c>
      <c r="E28" s="111">
        <v>4891.8999999999996</v>
      </c>
      <c r="F28" s="111">
        <f>SUM(G28:N28)</f>
        <v>4891.8999999999996</v>
      </c>
      <c r="G28" s="111"/>
      <c r="H28" s="111">
        <v>1525</v>
      </c>
      <c r="I28" s="111">
        <v>607</v>
      </c>
      <c r="J28" s="111">
        <v>898</v>
      </c>
      <c r="K28" s="111">
        <v>1242.9000000000001</v>
      </c>
      <c r="L28" s="111">
        <v>103</v>
      </c>
      <c r="M28" s="111">
        <v>173</v>
      </c>
      <c r="N28" s="111">
        <v>343</v>
      </c>
      <c r="O28" s="126" t="s">
        <v>446</v>
      </c>
    </row>
    <row r="29" spans="1:15" s="64" customFormat="1" ht="45.75" customHeight="1">
      <c r="A29" s="112">
        <v>18</v>
      </c>
      <c r="B29" s="95" t="s">
        <v>447</v>
      </c>
      <c r="C29" s="95" t="s">
        <v>448</v>
      </c>
      <c r="D29" s="95" t="s">
        <v>449</v>
      </c>
      <c r="E29" s="111">
        <v>2353</v>
      </c>
      <c r="F29" s="111">
        <f>SUM(G29:N29)</f>
        <v>2353</v>
      </c>
      <c r="G29" s="111"/>
      <c r="H29" s="111">
        <v>977</v>
      </c>
      <c r="I29" s="111">
        <v>989</v>
      </c>
      <c r="J29" s="111"/>
      <c r="K29" s="111"/>
      <c r="L29" s="111">
        <v>30</v>
      </c>
      <c r="M29" s="111">
        <v>357</v>
      </c>
      <c r="N29" s="111"/>
      <c r="O29" s="126"/>
    </row>
    <row r="30" spans="1:15" s="64" customFormat="1" ht="45.75" customHeight="1">
      <c r="A30" s="112">
        <v>19</v>
      </c>
      <c r="B30" s="95" t="s">
        <v>450</v>
      </c>
      <c r="C30" s="95" t="s">
        <v>451</v>
      </c>
      <c r="D30" s="95" t="s">
        <v>452</v>
      </c>
      <c r="E30" s="111">
        <v>4555</v>
      </c>
      <c r="F30" s="111">
        <f>SUM(G30:N30)</f>
        <v>4555</v>
      </c>
      <c r="G30" s="111"/>
      <c r="H30" s="111">
        <v>2082</v>
      </c>
      <c r="I30" s="111">
        <v>1409</v>
      </c>
      <c r="J30" s="111"/>
      <c r="K30" s="111"/>
      <c r="L30" s="111">
        <v>94</v>
      </c>
      <c r="M30" s="111">
        <v>246</v>
      </c>
      <c r="N30" s="111">
        <v>724</v>
      </c>
      <c r="O30" s="126"/>
    </row>
    <row r="31" spans="1:15" ht="45.75" customHeight="1">
      <c r="A31" s="19" t="s">
        <v>526</v>
      </c>
      <c r="B31" s="4" t="s">
        <v>453</v>
      </c>
      <c r="C31" s="4"/>
      <c r="D31" s="4"/>
      <c r="E31" s="3">
        <f t="shared" ref="E31:N31" si="9">SUM(E32:E32)</f>
        <v>1025</v>
      </c>
      <c r="F31" s="3">
        <f t="shared" si="9"/>
        <v>1025</v>
      </c>
      <c r="G31" s="3">
        <f t="shared" si="9"/>
        <v>100</v>
      </c>
      <c r="H31" s="3">
        <f t="shared" si="9"/>
        <v>100</v>
      </c>
      <c r="I31" s="3">
        <f t="shared" si="9"/>
        <v>300</v>
      </c>
      <c r="J31" s="3">
        <f t="shared" si="9"/>
        <v>175</v>
      </c>
      <c r="K31" s="3">
        <f t="shared" si="9"/>
        <v>0</v>
      </c>
      <c r="L31" s="3">
        <f t="shared" si="9"/>
        <v>200</v>
      </c>
      <c r="M31" s="3">
        <f t="shared" si="9"/>
        <v>150</v>
      </c>
      <c r="N31" s="3">
        <f t="shared" si="9"/>
        <v>0</v>
      </c>
      <c r="O31" s="47"/>
    </row>
    <row r="32" spans="1:15" s="64" customFormat="1" ht="45.75" customHeight="1">
      <c r="A32" s="112">
        <v>20</v>
      </c>
      <c r="B32" s="29" t="s">
        <v>454</v>
      </c>
      <c r="C32" s="29" t="s">
        <v>455</v>
      </c>
      <c r="D32" s="29" t="s">
        <v>456</v>
      </c>
      <c r="E32" s="113">
        <v>1025</v>
      </c>
      <c r="F32" s="113">
        <f>SUM(G32:N32)</f>
        <v>1025</v>
      </c>
      <c r="G32" s="113">
        <v>100</v>
      </c>
      <c r="H32" s="113">
        <v>100</v>
      </c>
      <c r="I32" s="113">
        <v>300</v>
      </c>
      <c r="J32" s="113">
        <v>175</v>
      </c>
      <c r="K32" s="113"/>
      <c r="L32" s="113">
        <v>200</v>
      </c>
      <c r="M32" s="113">
        <v>150</v>
      </c>
      <c r="N32" s="113"/>
      <c r="O32" s="97" t="s">
        <v>457</v>
      </c>
    </row>
    <row r="33" spans="1:15" ht="45.75" customHeight="1">
      <c r="A33" s="19" t="s">
        <v>527</v>
      </c>
      <c r="B33" s="4" t="s">
        <v>458</v>
      </c>
      <c r="C33" s="4"/>
      <c r="D33" s="4"/>
      <c r="E33" s="3">
        <f t="shared" ref="E33:N33" si="10">SUM(E34:E36)</f>
        <v>1015</v>
      </c>
      <c r="F33" s="3">
        <f t="shared" si="10"/>
        <v>1015</v>
      </c>
      <c r="G33" s="3">
        <f t="shared" si="10"/>
        <v>609</v>
      </c>
      <c r="H33" s="3">
        <f t="shared" si="10"/>
        <v>0</v>
      </c>
      <c r="I33" s="3">
        <f t="shared" si="10"/>
        <v>0</v>
      </c>
      <c r="J33" s="3">
        <f t="shared" si="10"/>
        <v>3</v>
      </c>
      <c r="K33" s="3">
        <f t="shared" si="10"/>
        <v>400</v>
      </c>
      <c r="L33" s="3">
        <f t="shared" si="10"/>
        <v>0</v>
      </c>
      <c r="M33" s="3">
        <f t="shared" si="10"/>
        <v>0</v>
      </c>
      <c r="N33" s="3">
        <f t="shared" si="10"/>
        <v>3</v>
      </c>
      <c r="O33" s="47"/>
    </row>
    <row r="34" spans="1:15" s="64" customFormat="1" ht="45.75" customHeight="1">
      <c r="A34" s="112">
        <v>21</v>
      </c>
      <c r="B34" s="95" t="s">
        <v>459</v>
      </c>
      <c r="C34" s="95" t="s">
        <v>460</v>
      </c>
      <c r="D34" s="95" t="s">
        <v>461</v>
      </c>
      <c r="E34" s="111">
        <v>200</v>
      </c>
      <c r="F34" s="111">
        <f>SUM(G34:N34)</f>
        <v>200</v>
      </c>
      <c r="G34" s="111"/>
      <c r="H34" s="111"/>
      <c r="I34" s="111"/>
      <c r="J34" s="111"/>
      <c r="K34" s="111">
        <v>200</v>
      </c>
      <c r="L34" s="111"/>
      <c r="M34" s="111"/>
      <c r="N34" s="111"/>
      <c r="O34" s="95" t="s">
        <v>462</v>
      </c>
    </row>
    <row r="35" spans="1:15" s="64" customFormat="1" ht="45.75" customHeight="1">
      <c r="A35" s="112">
        <v>22</v>
      </c>
      <c r="B35" s="68" t="s">
        <v>558</v>
      </c>
      <c r="C35" s="95" t="s">
        <v>463</v>
      </c>
      <c r="D35" s="95" t="s">
        <v>464</v>
      </c>
      <c r="E35" s="111">
        <v>800</v>
      </c>
      <c r="F35" s="111">
        <f>SUM(G35:N35)</f>
        <v>800</v>
      </c>
      <c r="G35" s="111">
        <v>600</v>
      </c>
      <c r="H35" s="111"/>
      <c r="I35" s="111"/>
      <c r="J35" s="111"/>
      <c r="K35" s="111">
        <v>200</v>
      </c>
      <c r="L35" s="111"/>
      <c r="M35" s="111"/>
      <c r="N35" s="111"/>
      <c r="O35" s="95" t="s">
        <v>465</v>
      </c>
    </row>
    <row r="36" spans="1:15" s="64" customFormat="1" ht="45.75" customHeight="1">
      <c r="A36" s="112">
        <v>23</v>
      </c>
      <c r="B36" s="68" t="s">
        <v>466</v>
      </c>
      <c r="C36" s="95" t="s">
        <v>467</v>
      </c>
      <c r="D36" s="95" t="s">
        <v>468</v>
      </c>
      <c r="E36" s="111">
        <v>15</v>
      </c>
      <c r="F36" s="111">
        <f>SUM(G36:N36)</f>
        <v>15</v>
      </c>
      <c r="G36" s="111">
        <v>9</v>
      </c>
      <c r="H36" s="111"/>
      <c r="I36" s="111"/>
      <c r="J36" s="111">
        <v>3</v>
      </c>
      <c r="K36" s="111"/>
      <c r="L36" s="111"/>
      <c r="M36" s="111"/>
      <c r="N36" s="111">
        <v>3</v>
      </c>
      <c r="O36" s="95" t="s">
        <v>469</v>
      </c>
    </row>
    <row r="37" spans="1:15" ht="45.75" customHeight="1">
      <c r="A37" s="19" t="s">
        <v>528</v>
      </c>
      <c r="B37" s="4" t="s">
        <v>470</v>
      </c>
      <c r="C37" s="4"/>
      <c r="D37" s="4"/>
      <c r="E37" s="3">
        <f>SUM(E38:E44)</f>
        <v>3594.5099999999998</v>
      </c>
      <c r="F37" s="3">
        <f t="shared" ref="F37:N37" si="11">SUM(F38:F44)</f>
        <v>3594.5099999999998</v>
      </c>
      <c r="G37" s="3">
        <f t="shared" si="11"/>
        <v>215.54</v>
      </c>
      <c r="H37" s="3">
        <f t="shared" si="11"/>
        <v>476.28</v>
      </c>
      <c r="I37" s="3">
        <f t="shared" si="11"/>
        <v>714.53</v>
      </c>
      <c r="J37" s="3">
        <f t="shared" si="11"/>
        <v>803.38</v>
      </c>
      <c r="K37" s="3">
        <f t="shared" si="11"/>
        <v>445.08000000000004</v>
      </c>
      <c r="L37" s="3">
        <f t="shared" si="11"/>
        <v>396.69</v>
      </c>
      <c r="M37" s="3">
        <f t="shared" si="11"/>
        <v>264.78999999999996</v>
      </c>
      <c r="N37" s="3">
        <f t="shared" si="11"/>
        <v>278.22000000000003</v>
      </c>
      <c r="O37" s="47"/>
    </row>
    <row r="38" spans="1:15" s="64" customFormat="1" ht="45.75" customHeight="1">
      <c r="A38" s="112">
        <v>24</v>
      </c>
      <c r="B38" s="95" t="s">
        <v>471</v>
      </c>
      <c r="C38" s="95" t="s">
        <v>472</v>
      </c>
      <c r="D38" s="95" t="s">
        <v>473</v>
      </c>
      <c r="E38" s="111">
        <v>795.67</v>
      </c>
      <c r="F38" s="111">
        <f t="shared" ref="F38:F44" si="12">SUM(G38:N38)</f>
        <v>795.67</v>
      </c>
      <c r="G38" s="111">
        <v>14</v>
      </c>
      <c r="H38" s="111">
        <v>140</v>
      </c>
      <c r="I38" s="111">
        <v>157.5</v>
      </c>
      <c r="J38" s="111">
        <v>150.5</v>
      </c>
      <c r="K38" s="111">
        <v>88.67</v>
      </c>
      <c r="L38" s="111">
        <v>105</v>
      </c>
      <c r="M38" s="111">
        <v>86.33</v>
      </c>
      <c r="N38" s="111">
        <v>53.67</v>
      </c>
      <c r="O38" s="126" t="s">
        <v>474</v>
      </c>
    </row>
    <row r="39" spans="1:15" s="64" customFormat="1" ht="45.75" customHeight="1">
      <c r="A39" s="112">
        <v>25</v>
      </c>
      <c r="B39" s="95" t="s">
        <v>475</v>
      </c>
      <c r="C39" s="95" t="s">
        <v>476</v>
      </c>
      <c r="D39" s="95" t="s">
        <v>477</v>
      </c>
      <c r="E39" s="111">
        <v>727.15</v>
      </c>
      <c r="F39" s="111">
        <f t="shared" si="12"/>
        <v>727.15</v>
      </c>
      <c r="G39" s="111">
        <v>50</v>
      </c>
      <c r="H39" s="111">
        <v>78</v>
      </c>
      <c r="I39" s="111">
        <v>158</v>
      </c>
      <c r="J39" s="111">
        <v>260</v>
      </c>
      <c r="K39" s="111">
        <v>40</v>
      </c>
      <c r="L39" s="111">
        <v>35</v>
      </c>
      <c r="M39" s="111">
        <v>45</v>
      </c>
      <c r="N39" s="111">
        <v>61.15</v>
      </c>
      <c r="O39" s="126"/>
    </row>
    <row r="40" spans="1:15" s="64" customFormat="1" ht="45.75" customHeight="1">
      <c r="A40" s="112">
        <v>26</v>
      </c>
      <c r="B40" s="95" t="s">
        <v>478</v>
      </c>
      <c r="C40" s="95" t="s">
        <v>479</v>
      </c>
      <c r="D40" s="95" t="s">
        <v>480</v>
      </c>
      <c r="E40" s="111">
        <v>1322.88</v>
      </c>
      <c r="F40" s="111">
        <f t="shared" si="12"/>
        <v>1322.8799999999999</v>
      </c>
      <c r="G40" s="111">
        <v>5.84</v>
      </c>
      <c r="H40" s="111">
        <v>156.18</v>
      </c>
      <c r="I40" s="111">
        <v>277.13</v>
      </c>
      <c r="J40" s="111">
        <v>251.54</v>
      </c>
      <c r="K40" s="111">
        <v>262.19</v>
      </c>
      <c r="L40" s="111">
        <v>170.69</v>
      </c>
      <c r="M40" s="111">
        <v>83.26</v>
      </c>
      <c r="N40" s="111">
        <v>116.05</v>
      </c>
      <c r="O40" s="126"/>
    </row>
    <row r="41" spans="1:15" s="64" customFormat="1" ht="45.75" customHeight="1">
      <c r="A41" s="112">
        <v>27</v>
      </c>
      <c r="B41" s="95" t="s">
        <v>559</v>
      </c>
      <c r="C41" s="95" t="s">
        <v>481</v>
      </c>
      <c r="D41" s="95" t="s">
        <v>482</v>
      </c>
      <c r="E41" s="111">
        <v>22.71</v>
      </c>
      <c r="F41" s="111">
        <f t="shared" si="12"/>
        <v>22.71</v>
      </c>
      <c r="G41" s="111"/>
      <c r="H41" s="111"/>
      <c r="I41" s="111"/>
      <c r="J41" s="111">
        <v>17.940000000000001</v>
      </c>
      <c r="K41" s="111">
        <v>2.2200000000000002</v>
      </c>
      <c r="L41" s="111"/>
      <c r="M41" s="111"/>
      <c r="N41" s="111">
        <v>2.5499999999999998</v>
      </c>
      <c r="O41" s="126"/>
    </row>
    <row r="42" spans="1:15" s="64" customFormat="1" ht="45.75" customHeight="1">
      <c r="A42" s="112">
        <v>28</v>
      </c>
      <c r="B42" s="95" t="s">
        <v>483</v>
      </c>
      <c r="C42" s="95" t="s">
        <v>484</v>
      </c>
      <c r="D42" s="95" t="s">
        <v>485</v>
      </c>
      <c r="E42" s="111">
        <v>132</v>
      </c>
      <c r="F42" s="111">
        <f t="shared" si="12"/>
        <v>132</v>
      </c>
      <c r="G42" s="111">
        <v>116</v>
      </c>
      <c r="H42" s="111">
        <v>16</v>
      </c>
      <c r="I42" s="111"/>
      <c r="J42" s="111"/>
      <c r="K42" s="111"/>
      <c r="L42" s="111"/>
      <c r="M42" s="111"/>
      <c r="N42" s="111"/>
      <c r="O42" s="126"/>
    </row>
    <row r="43" spans="1:15" s="64" customFormat="1" ht="45.75" customHeight="1">
      <c r="A43" s="112">
        <v>29</v>
      </c>
      <c r="B43" s="95" t="s">
        <v>486</v>
      </c>
      <c r="C43" s="95" t="s">
        <v>487</v>
      </c>
      <c r="D43" s="95" t="s">
        <v>488</v>
      </c>
      <c r="E43" s="111">
        <v>574.1</v>
      </c>
      <c r="F43" s="111">
        <f t="shared" si="12"/>
        <v>574.1</v>
      </c>
      <c r="G43" s="111">
        <v>9.6999999999999993</v>
      </c>
      <c r="H43" s="111">
        <v>86.1</v>
      </c>
      <c r="I43" s="111">
        <v>121.9</v>
      </c>
      <c r="J43" s="111">
        <v>123.4</v>
      </c>
      <c r="K43" s="111">
        <v>52</v>
      </c>
      <c r="L43" s="111">
        <v>86</v>
      </c>
      <c r="M43" s="111">
        <v>50.2</v>
      </c>
      <c r="N43" s="111">
        <v>44.8</v>
      </c>
      <c r="O43" s="126"/>
    </row>
    <row r="44" spans="1:15" s="64" customFormat="1" ht="45.75" customHeight="1">
      <c r="A44" s="112">
        <v>30</v>
      </c>
      <c r="B44" s="95" t="s">
        <v>489</v>
      </c>
      <c r="C44" s="95" t="s">
        <v>490</v>
      </c>
      <c r="D44" s="95" t="s">
        <v>491</v>
      </c>
      <c r="E44" s="111">
        <v>20</v>
      </c>
      <c r="F44" s="111">
        <f t="shared" si="12"/>
        <v>20</v>
      </c>
      <c r="G44" s="111">
        <v>20</v>
      </c>
      <c r="H44" s="111"/>
      <c r="I44" s="111"/>
      <c r="J44" s="111"/>
      <c r="K44" s="111"/>
      <c r="L44" s="111"/>
      <c r="M44" s="111"/>
      <c r="N44" s="111"/>
      <c r="O44" s="126"/>
    </row>
    <row r="45" spans="1:15" ht="45.75" customHeight="1">
      <c r="A45" s="19" t="s">
        <v>529</v>
      </c>
      <c r="B45" s="4" t="s">
        <v>492</v>
      </c>
      <c r="C45" s="4"/>
      <c r="D45" s="4"/>
      <c r="E45" s="3">
        <f>SUM(E46:E53)</f>
        <v>3615</v>
      </c>
      <c r="F45" s="3">
        <f t="shared" ref="E45:N45" si="13">SUM(F46:F53)</f>
        <v>3615.1000000000004</v>
      </c>
      <c r="G45" s="3">
        <f t="shared" si="13"/>
        <v>530.88</v>
      </c>
      <c r="H45" s="3">
        <f t="shared" si="13"/>
        <v>199.40000000000003</v>
      </c>
      <c r="I45" s="3">
        <f t="shared" si="13"/>
        <v>439.66999999999996</v>
      </c>
      <c r="J45" s="3">
        <f t="shared" si="13"/>
        <v>985.48</v>
      </c>
      <c r="K45" s="3">
        <f t="shared" si="13"/>
        <v>690.53</v>
      </c>
      <c r="L45" s="3">
        <f>SUM(L46:L53)</f>
        <v>509.09</v>
      </c>
      <c r="M45" s="3">
        <f t="shared" si="13"/>
        <v>94.02</v>
      </c>
      <c r="N45" s="3">
        <f t="shared" si="13"/>
        <v>166.03</v>
      </c>
      <c r="O45" s="47"/>
    </row>
    <row r="46" spans="1:15" s="64" customFormat="1" ht="45.75" customHeight="1">
      <c r="A46" s="112">
        <v>31</v>
      </c>
      <c r="B46" s="95" t="s">
        <v>436</v>
      </c>
      <c r="C46" s="95" t="s">
        <v>493</v>
      </c>
      <c r="D46" s="95" t="s">
        <v>494</v>
      </c>
      <c r="E46" s="111">
        <v>163.55000000000001</v>
      </c>
      <c r="F46" s="111">
        <f>SUM(G46:N46)</f>
        <v>163.65</v>
      </c>
      <c r="G46" s="111">
        <v>25.79</v>
      </c>
      <c r="H46" s="111">
        <v>13.22</v>
      </c>
      <c r="I46" s="111">
        <v>22.33</v>
      </c>
      <c r="J46" s="111">
        <v>33.82</v>
      </c>
      <c r="K46" s="111">
        <v>42.13</v>
      </c>
      <c r="L46" s="111">
        <v>15.37</v>
      </c>
      <c r="M46" s="111">
        <v>3.88</v>
      </c>
      <c r="N46" s="111">
        <v>7.11</v>
      </c>
      <c r="O46" s="126" t="s">
        <v>495</v>
      </c>
    </row>
    <row r="47" spans="1:15" s="64" customFormat="1" ht="45.75" customHeight="1">
      <c r="A47" s="112">
        <v>32</v>
      </c>
      <c r="B47" s="95" t="s">
        <v>496</v>
      </c>
      <c r="C47" s="95" t="s">
        <v>497</v>
      </c>
      <c r="D47" s="95" t="s">
        <v>498</v>
      </c>
      <c r="E47" s="114">
        <v>174.48</v>
      </c>
      <c r="F47" s="111">
        <f t="shared" ref="F47:F53" si="14">SUM(G47:N47)</f>
        <v>174.48000000000002</v>
      </c>
      <c r="G47" s="111">
        <v>96.15</v>
      </c>
      <c r="H47" s="111"/>
      <c r="I47" s="111"/>
      <c r="J47" s="111">
        <v>44.25</v>
      </c>
      <c r="K47" s="111">
        <v>4.16</v>
      </c>
      <c r="L47" s="111"/>
      <c r="M47" s="111"/>
      <c r="N47" s="111">
        <v>29.92</v>
      </c>
      <c r="O47" s="126"/>
    </row>
    <row r="48" spans="1:15" s="64" customFormat="1" ht="45.75" customHeight="1">
      <c r="A48" s="112">
        <v>33</v>
      </c>
      <c r="B48" s="95" t="s">
        <v>499</v>
      </c>
      <c r="C48" s="95" t="s">
        <v>500</v>
      </c>
      <c r="D48" s="95" t="s">
        <v>501</v>
      </c>
      <c r="E48" s="114">
        <v>13.69</v>
      </c>
      <c r="F48" s="111">
        <f t="shared" si="14"/>
        <v>13.69</v>
      </c>
      <c r="G48" s="111">
        <v>8.81</v>
      </c>
      <c r="H48" s="111"/>
      <c r="I48" s="111"/>
      <c r="J48" s="111">
        <v>3.44</v>
      </c>
      <c r="K48" s="111">
        <v>0.26</v>
      </c>
      <c r="L48" s="111"/>
      <c r="M48" s="111"/>
      <c r="N48" s="111">
        <v>1.18</v>
      </c>
      <c r="O48" s="126"/>
    </row>
    <row r="49" spans="1:15" s="64" customFormat="1" ht="45.75" customHeight="1">
      <c r="A49" s="112">
        <v>34</v>
      </c>
      <c r="B49" s="95" t="s">
        <v>502</v>
      </c>
      <c r="C49" s="95" t="s">
        <v>503</v>
      </c>
      <c r="D49" s="95" t="s">
        <v>504</v>
      </c>
      <c r="E49" s="114">
        <v>246.29</v>
      </c>
      <c r="F49" s="111">
        <f t="shared" si="14"/>
        <v>246.29000000000002</v>
      </c>
      <c r="G49" s="111">
        <v>55.31</v>
      </c>
      <c r="H49" s="111">
        <v>0.44</v>
      </c>
      <c r="I49" s="111"/>
      <c r="J49" s="111">
        <v>125.34</v>
      </c>
      <c r="K49" s="111">
        <v>65.2</v>
      </c>
      <c r="L49" s="111"/>
      <c r="M49" s="111"/>
      <c r="N49" s="111"/>
      <c r="O49" s="126"/>
    </row>
    <row r="50" spans="1:15" s="64" customFormat="1" ht="45.75" customHeight="1">
      <c r="A50" s="112">
        <v>35</v>
      </c>
      <c r="B50" s="95" t="s">
        <v>505</v>
      </c>
      <c r="C50" s="95" t="s">
        <v>506</v>
      </c>
      <c r="D50" s="95" t="s">
        <v>507</v>
      </c>
      <c r="E50" s="114">
        <v>500.32</v>
      </c>
      <c r="F50" s="111">
        <f t="shared" si="14"/>
        <v>500.32000000000005</v>
      </c>
      <c r="G50" s="111">
        <v>37.33</v>
      </c>
      <c r="H50" s="111">
        <v>34.200000000000003</v>
      </c>
      <c r="I50" s="111">
        <v>163.55000000000001</v>
      </c>
      <c r="J50" s="111">
        <v>46.96</v>
      </c>
      <c r="K50" s="111">
        <v>45.11</v>
      </c>
      <c r="L50" s="111">
        <v>130.18</v>
      </c>
      <c r="M50" s="111">
        <v>24.35</v>
      </c>
      <c r="N50" s="111">
        <v>18.64</v>
      </c>
      <c r="O50" s="126"/>
    </row>
    <row r="51" spans="1:15" s="64" customFormat="1" ht="45.75" customHeight="1">
      <c r="A51" s="112">
        <v>36</v>
      </c>
      <c r="B51" s="95" t="s">
        <v>508</v>
      </c>
      <c r="C51" s="95" t="s">
        <v>509</v>
      </c>
      <c r="D51" s="95" t="s">
        <v>510</v>
      </c>
      <c r="E51" s="114">
        <v>756.01</v>
      </c>
      <c r="F51" s="111">
        <f t="shared" si="14"/>
        <v>756.01</v>
      </c>
      <c r="G51" s="111">
        <v>5.8</v>
      </c>
      <c r="H51" s="111">
        <v>68</v>
      </c>
      <c r="I51" s="111">
        <v>120</v>
      </c>
      <c r="J51" s="111">
        <v>126</v>
      </c>
      <c r="K51" s="111">
        <v>68</v>
      </c>
      <c r="L51" s="111">
        <v>280.20999999999998</v>
      </c>
      <c r="M51" s="111">
        <v>44.8</v>
      </c>
      <c r="N51" s="111">
        <v>43.2</v>
      </c>
      <c r="O51" s="126"/>
    </row>
    <row r="52" spans="1:15" s="64" customFormat="1" ht="45.75" customHeight="1">
      <c r="A52" s="112">
        <v>37</v>
      </c>
      <c r="B52" s="95" t="s">
        <v>511</v>
      </c>
      <c r="C52" s="95" t="s">
        <v>512</v>
      </c>
      <c r="D52" s="95" t="s">
        <v>513</v>
      </c>
      <c r="E52" s="114">
        <v>886.91</v>
      </c>
      <c r="F52" s="111">
        <f t="shared" si="14"/>
        <v>886.91000000000008</v>
      </c>
      <c r="G52" s="111">
        <v>139.9</v>
      </c>
      <c r="H52" s="111">
        <v>71.680000000000007</v>
      </c>
      <c r="I52" s="111">
        <v>120.58</v>
      </c>
      <c r="J52" s="111">
        <v>183.42</v>
      </c>
      <c r="K52" s="111">
        <v>228.48</v>
      </c>
      <c r="L52" s="111">
        <v>83.33</v>
      </c>
      <c r="M52" s="111">
        <v>20.99</v>
      </c>
      <c r="N52" s="111">
        <v>38.53</v>
      </c>
      <c r="O52" s="126"/>
    </row>
    <row r="53" spans="1:15" s="64" customFormat="1" ht="45.75" customHeight="1">
      <c r="A53" s="112">
        <v>38</v>
      </c>
      <c r="B53" s="95" t="s">
        <v>514</v>
      </c>
      <c r="C53" s="95" t="s">
        <v>515</v>
      </c>
      <c r="D53" s="95" t="s">
        <v>516</v>
      </c>
      <c r="E53" s="114">
        <v>873.75</v>
      </c>
      <c r="F53" s="111">
        <f t="shared" si="14"/>
        <v>873.75</v>
      </c>
      <c r="G53" s="111">
        <v>161.79</v>
      </c>
      <c r="H53" s="111">
        <v>11.86</v>
      </c>
      <c r="I53" s="111">
        <v>13.21</v>
      </c>
      <c r="J53" s="111">
        <v>422.25</v>
      </c>
      <c r="K53" s="111">
        <v>237.19</v>
      </c>
      <c r="L53" s="111"/>
      <c r="M53" s="111"/>
      <c r="N53" s="111">
        <v>27.45</v>
      </c>
      <c r="O53" s="126"/>
    </row>
    <row r="54" spans="1:15" ht="45.75" customHeight="1">
      <c r="A54" s="19" t="s">
        <v>530</v>
      </c>
      <c r="B54" s="4" t="s">
        <v>517</v>
      </c>
      <c r="C54" s="4"/>
      <c r="D54" s="4"/>
      <c r="E54" s="3">
        <f t="shared" ref="E54:N54" si="15">SUM(E55:E58)</f>
        <v>2260.5299999999997</v>
      </c>
      <c r="F54" s="3">
        <f t="shared" si="15"/>
        <v>2260.5299999999997</v>
      </c>
      <c r="G54" s="3">
        <f t="shared" si="15"/>
        <v>345.03999999999996</v>
      </c>
      <c r="H54" s="3">
        <f t="shared" si="15"/>
        <v>260</v>
      </c>
      <c r="I54" s="3">
        <f t="shared" si="15"/>
        <v>255.07999999999998</v>
      </c>
      <c r="J54" s="3">
        <f t="shared" si="15"/>
        <v>254.89</v>
      </c>
      <c r="K54" s="3">
        <f t="shared" si="15"/>
        <v>164.72</v>
      </c>
      <c r="L54" s="3">
        <f t="shared" si="15"/>
        <v>763.54</v>
      </c>
      <c r="M54" s="3">
        <f t="shared" si="15"/>
        <v>112.54</v>
      </c>
      <c r="N54" s="3">
        <f t="shared" si="15"/>
        <v>104.72</v>
      </c>
      <c r="O54" s="47"/>
    </row>
    <row r="55" spans="1:15" s="64" customFormat="1" ht="45.75" customHeight="1">
      <c r="A55" s="112">
        <v>39</v>
      </c>
      <c r="B55" s="95" t="s">
        <v>518</v>
      </c>
      <c r="C55" s="95" t="s">
        <v>519</v>
      </c>
      <c r="D55" s="95" t="s">
        <v>520</v>
      </c>
      <c r="E55" s="111">
        <v>1312.6</v>
      </c>
      <c r="F55" s="111">
        <f>SUM(G55:N55)</f>
        <v>1312.6</v>
      </c>
      <c r="G55" s="111">
        <v>180</v>
      </c>
      <c r="H55" s="111">
        <v>220</v>
      </c>
      <c r="I55" s="111">
        <v>200</v>
      </c>
      <c r="J55" s="111">
        <v>230</v>
      </c>
      <c r="K55" s="111">
        <v>150</v>
      </c>
      <c r="L55" s="111">
        <v>122.6</v>
      </c>
      <c r="M55" s="111">
        <v>110</v>
      </c>
      <c r="N55" s="111">
        <v>100</v>
      </c>
      <c r="O55" s="126" t="s">
        <v>521</v>
      </c>
    </row>
    <row r="56" spans="1:15" s="64" customFormat="1" ht="45.75" customHeight="1">
      <c r="A56" s="112">
        <v>40</v>
      </c>
      <c r="B56" s="95" t="s">
        <v>518</v>
      </c>
      <c r="C56" s="95" t="s">
        <v>522</v>
      </c>
      <c r="D56" s="95" t="s">
        <v>523</v>
      </c>
      <c r="E56" s="111">
        <v>317.93</v>
      </c>
      <c r="F56" s="111">
        <f>SUM(G56:N56)</f>
        <v>317.93000000000006</v>
      </c>
      <c r="G56" s="111">
        <v>165.04</v>
      </c>
      <c r="H56" s="111">
        <v>40</v>
      </c>
      <c r="I56" s="111">
        <v>55.08</v>
      </c>
      <c r="J56" s="111">
        <v>24.89</v>
      </c>
      <c r="K56" s="111">
        <v>14.72</v>
      </c>
      <c r="L56" s="111">
        <v>10.94</v>
      </c>
      <c r="M56" s="111">
        <v>2.54</v>
      </c>
      <c r="N56" s="111">
        <v>4.72</v>
      </c>
      <c r="O56" s="126"/>
    </row>
    <row r="57" spans="1:15" s="27" customFormat="1" ht="45.75" customHeight="1">
      <c r="A57" s="45" t="s">
        <v>139</v>
      </c>
      <c r="B57" s="46" t="s">
        <v>140</v>
      </c>
      <c r="C57" s="46"/>
      <c r="D57" s="46"/>
      <c r="E57" s="47">
        <f>SUM(E58)</f>
        <v>315</v>
      </c>
      <c r="F57" s="47">
        <f t="shared" ref="F57:N57" si="16">SUM(F58)</f>
        <v>315</v>
      </c>
      <c r="G57" s="47">
        <f t="shared" si="16"/>
        <v>0</v>
      </c>
      <c r="H57" s="47">
        <f t="shared" si="16"/>
        <v>0</v>
      </c>
      <c r="I57" s="47">
        <f t="shared" si="16"/>
        <v>0</v>
      </c>
      <c r="J57" s="47">
        <f t="shared" si="16"/>
        <v>0</v>
      </c>
      <c r="K57" s="47">
        <f t="shared" si="16"/>
        <v>0</v>
      </c>
      <c r="L57" s="47">
        <f t="shared" si="16"/>
        <v>315</v>
      </c>
      <c r="M57" s="47">
        <f t="shared" si="16"/>
        <v>0</v>
      </c>
      <c r="N57" s="47">
        <f t="shared" si="16"/>
        <v>0</v>
      </c>
      <c r="O57" s="96"/>
    </row>
    <row r="58" spans="1:15" s="30" customFormat="1" ht="45.75" customHeight="1">
      <c r="A58" s="28">
        <v>41</v>
      </c>
      <c r="B58" s="29" t="s">
        <v>614</v>
      </c>
      <c r="C58" s="29" t="s">
        <v>142</v>
      </c>
      <c r="D58" s="29" t="s">
        <v>615</v>
      </c>
      <c r="E58" s="9">
        <v>315</v>
      </c>
      <c r="F58" s="8">
        <f t="shared" ref="F58:F77" si="17">SUM(G58:N58)</f>
        <v>315</v>
      </c>
      <c r="G58" s="9"/>
      <c r="H58" s="8"/>
      <c r="I58" s="9"/>
      <c r="J58" s="8"/>
      <c r="K58" s="9"/>
      <c r="L58" s="8">
        <v>315</v>
      </c>
      <c r="M58" s="9"/>
      <c r="N58" s="8"/>
      <c r="O58" s="29" t="s">
        <v>141</v>
      </c>
    </row>
    <row r="59" spans="1:15" s="27" customFormat="1" ht="45.75" customHeight="1">
      <c r="A59" s="45" t="s">
        <v>143</v>
      </c>
      <c r="B59" s="46" t="s">
        <v>144</v>
      </c>
      <c r="C59" s="46"/>
      <c r="D59" s="46"/>
      <c r="E59" s="47">
        <f>SUM(E60)</f>
        <v>58.07</v>
      </c>
      <c r="F59" s="47">
        <f t="shared" ref="F59:N59" si="18">SUM(F60)</f>
        <v>58.07</v>
      </c>
      <c r="G59" s="47">
        <f t="shared" si="18"/>
        <v>0</v>
      </c>
      <c r="H59" s="47">
        <f t="shared" si="18"/>
        <v>0</v>
      </c>
      <c r="I59" s="47">
        <f t="shared" si="18"/>
        <v>0</v>
      </c>
      <c r="J59" s="47">
        <f t="shared" si="18"/>
        <v>0</v>
      </c>
      <c r="K59" s="47">
        <f t="shared" si="18"/>
        <v>0</v>
      </c>
      <c r="L59" s="47">
        <f t="shared" si="18"/>
        <v>58.07</v>
      </c>
      <c r="M59" s="47">
        <f t="shared" si="18"/>
        <v>0</v>
      </c>
      <c r="N59" s="47">
        <f t="shared" si="18"/>
        <v>0</v>
      </c>
      <c r="O59" s="96"/>
    </row>
    <row r="60" spans="1:15" s="30" customFormat="1" ht="45.75" customHeight="1">
      <c r="A60" s="28">
        <v>42</v>
      </c>
      <c r="B60" s="29" t="s">
        <v>146</v>
      </c>
      <c r="C60" s="29" t="s">
        <v>147</v>
      </c>
      <c r="D60" s="29" t="s">
        <v>148</v>
      </c>
      <c r="E60" s="9">
        <v>58.07</v>
      </c>
      <c r="F60" s="8">
        <f t="shared" si="17"/>
        <v>58.07</v>
      </c>
      <c r="G60" s="9"/>
      <c r="H60" s="8"/>
      <c r="I60" s="9"/>
      <c r="J60" s="8"/>
      <c r="K60" s="9"/>
      <c r="L60" s="8">
        <v>58.07</v>
      </c>
      <c r="M60" s="9"/>
      <c r="N60" s="8"/>
      <c r="O60" s="29" t="s">
        <v>145</v>
      </c>
    </row>
    <row r="61" spans="1:15" s="27" customFormat="1" ht="45.75" customHeight="1">
      <c r="A61" s="45" t="s">
        <v>149</v>
      </c>
      <c r="B61" s="46" t="s">
        <v>150</v>
      </c>
      <c r="C61" s="46"/>
      <c r="D61" s="46"/>
      <c r="E61" s="47">
        <f>SUM(E62:E63)</f>
        <v>24373.5</v>
      </c>
      <c r="F61" s="47">
        <f t="shared" ref="F61:N61" si="19">SUM(F62:F63)</f>
        <v>24373.5</v>
      </c>
      <c r="G61" s="47">
        <f t="shared" si="19"/>
        <v>20512</v>
      </c>
      <c r="H61" s="47">
        <f t="shared" si="19"/>
        <v>753.1</v>
      </c>
      <c r="I61" s="47"/>
      <c r="J61" s="47">
        <f t="shared" si="19"/>
        <v>1986.4</v>
      </c>
      <c r="K61" s="47">
        <f t="shared" si="19"/>
        <v>323</v>
      </c>
      <c r="L61" s="47"/>
      <c r="M61" s="47">
        <f t="shared" si="19"/>
        <v>546</v>
      </c>
      <c r="N61" s="47">
        <f t="shared" si="19"/>
        <v>253</v>
      </c>
      <c r="O61" s="96"/>
    </row>
    <row r="62" spans="1:15" s="30" customFormat="1" ht="45.75" customHeight="1">
      <c r="A62" s="28">
        <v>43</v>
      </c>
      <c r="B62" s="29" t="s">
        <v>152</v>
      </c>
      <c r="C62" s="29" t="s">
        <v>153</v>
      </c>
      <c r="D62" s="29" t="s">
        <v>154</v>
      </c>
      <c r="E62" s="9">
        <v>18112</v>
      </c>
      <c r="F62" s="8">
        <f t="shared" si="17"/>
        <v>18112</v>
      </c>
      <c r="G62" s="9">
        <v>18112</v>
      </c>
      <c r="H62" s="8"/>
      <c r="I62" s="9"/>
      <c r="J62" s="8"/>
      <c r="K62" s="9"/>
      <c r="L62" s="8"/>
      <c r="M62" s="9"/>
      <c r="N62" s="8"/>
      <c r="O62" s="127" t="s">
        <v>151</v>
      </c>
    </row>
    <row r="63" spans="1:15" s="30" customFormat="1" ht="45.75" customHeight="1">
      <c r="A63" s="28">
        <v>44</v>
      </c>
      <c r="B63" s="29" t="s">
        <v>155</v>
      </c>
      <c r="C63" s="29" t="s">
        <v>156</v>
      </c>
      <c r="D63" s="29" t="s">
        <v>157</v>
      </c>
      <c r="E63" s="9">
        <v>6261.5</v>
      </c>
      <c r="F63" s="8">
        <f t="shared" si="17"/>
        <v>6261.5</v>
      </c>
      <c r="G63" s="9">
        <v>2400</v>
      </c>
      <c r="H63" s="8">
        <v>753.1</v>
      </c>
      <c r="I63" s="9"/>
      <c r="J63" s="8">
        <v>1986.4</v>
      </c>
      <c r="K63" s="9">
        <v>323</v>
      </c>
      <c r="L63" s="8"/>
      <c r="M63" s="9">
        <v>546</v>
      </c>
      <c r="N63" s="8">
        <v>253</v>
      </c>
      <c r="O63" s="127"/>
    </row>
    <row r="64" spans="1:15" s="27" customFormat="1" ht="45.75" customHeight="1">
      <c r="A64" s="45" t="s">
        <v>158</v>
      </c>
      <c r="B64" s="46" t="s">
        <v>159</v>
      </c>
      <c r="C64" s="46"/>
      <c r="D64" s="46"/>
      <c r="E64" s="47">
        <f>SUM(E65:E68)</f>
        <v>16866.11</v>
      </c>
      <c r="F64" s="47">
        <f t="shared" ref="F64:N64" si="20">SUM(F65:F68)</f>
        <v>16866.11</v>
      </c>
      <c r="G64" s="47">
        <f t="shared" si="20"/>
        <v>154</v>
      </c>
      <c r="H64" s="47">
        <f t="shared" si="20"/>
        <v>4815.8</v>
      </c>
      <c r="I64" s="47">
        <f t="shared" si="20"/>
        <v>5034.8</v>
      </c>
      <c r="J64" s="47">
        <f t="shared" si="20"/>
        <v>2088.1999999999998</v>
      </c>
      <c r="K64" s="47">
        <f t="shared" si="20"/>
        <v>1981.2</v>
      </c>
      <c r="L64" s="47">
        <f t="shared" si="20"/>
        <v>1278.9099999999999</v>
      </c>
      <c r="M64" s="47">
        <f t="shared" si="20"/>
        <v>1513.2</v>
      </c>
      <c r="N64" s="47">
        <f t="shared" si="20"/>
        <v>0</v>
      </c>
      <c r="O64" s="96"/>
    </row>
    <row r="65" spans="1:15" s="30" customFormat="1" ht="45.75" customHeight="1">
      <c r="A65" s="28">
        <v>45</v>
      </c>
      <c r="B65" s="29" t="s">
        <v>161</v>
      </c>
      <c r="C65" s="29" t="s">
        <v>162</v>
      </c>
      <c r="D65" s="29" t="s">
        <v>163</v>
      </c>
      <c r="E65" s="9">
        <v>15002</v>
      </c>
      <c r="F65" s="8">
        <f t="shared" si="17"/>
        <v>15002.000000000002</v>
      </c>
      <c r="G65" s="9"/>
      <c r="H65" s="8">
        <v>4693.8</v>
      </c>
      <c r="I65" s="9">
        <v>4759.8</v>
      </c>
      <c r="J65" s="8">
        <v>1513.2</v>
      </c>
      <c r="K65" s="9">
        <v>1513.2</v>
      </c>
      <c r="L65" s="8">
        <v>1008.8</v>
      </c>
      <c r="M65" s="9">
        <v>1513.2</v>
      </c>
      <c r="N65" s="8"/>
      <c r="O65" s="127" t="s">
        <v>160</v>
      </c>
    </row>
    <row r="66" spans="1:15" s="30" customFormat="1" ht="45.75" customHeight="1">
      <c r="A66" s="28">
        <v>46</v>
      </c>
      <c r="B66" s="29" t="s">
        <v>164</v>
      </c>
      <c r="C66" s="29" t="s">
        <v>165</v>
      </c>
      <c r="D66" s="29" t="s">
        <v>166</v>
      </c>
      <c r="E66" s="9">
        <v>250.1</v>
      </c>
      <c r="F66" s="8">
        <f t="shared" si="17"/>
        <v>250.1</v>
      </c>
      <c r="G66" s="9"/>
      <c r="H66" s="8"/>
      <c r="I66" s="9"/>
      <c r="J66" s="8"/>
      <c r="K66" s="9"/>
      <c r="L66" s="8">
        <v>250.1</v>
      </c>
      <c r="M66" s="9"/>
      <c r="N66" s="8"/>
      <c r="O66" s="127"/>
    </row>
    <row r="67" spans="1:15" s="30" customFormat="1" ht="45.75" customHeight="1">
      <c r="A67" s="28">
        <v>47</v>
      </c>
      <c r="B67" s="29" t="s">
        <v>167</v>
      </c>
      <c r="C67" s="29" t="s">
        <v>168</v>
      </c>
      <c r="D67" s="29" t="s">
        <v>169</v>
      </c>
      <c r="E67" s="9">
        <v>20.010000000000002</v>
      </c>
      <c r="F67" s="8">
        <f t="shared" si="17"/>
        <v>20.010000000000002</v>
      </c>
      <c r="G67" s="9"/>
      <c r="H67" s="8"/>
      <c r="I67" s="9"/>
      <c r="J67" s="8"/>
      <c r="K67" s="9"/>
      <c r="L67" s="8">
        <v>20.010000000000002</v>
      </c>
      <c r="M67" s="9"/>
      <c r="N67" s="8"/>
      <c r="O67" s="127"/>
    </row>
    <row r="68" spans="1:15" s="30" customFormat="1" ht="45.75" customHeight="1">
      <c r="A68" s="28">
        <v>48</v>
      </c>
      <c r="B68" s="29" t="s">
        <v>170</v>
      </c>
      <c r="C68" s="29" t="s">
        <v>171</v>
      </c>
      <c r="D68" s="29" t="s">
        <v>172</v>
      </c>
      <c r="E68" s="9">
        <v>1594</v>
      </c>
      <c r="F68" s="8">
        <f t="shared" si="17"/>
        <v>1594</v>
      </c>
      <c r="G68" s="9">
        <v>154</v>
      </c>
      <c r="H68" s="8">
        <v>122</v>
      </c>
      <c r="I68" s="9">
        <v>275</v>
      </c>
      <c r="J68" s="8">
        <v>575</v>
      </c>
      <c r="K68" s="9">
        <v>468</v>
      </c>
      <c r="L68" s="8"/>
      <c r="M68" s="9"/>
      <c r="N68" s="8"/>
      <c r="O68" s="127"/>
    </row>
    <row r="69" spans="1:15" s="27" customFormat="1" ht="45.75" customHeight="1">
      <c r="A69" s="45" t="s">
        <v>173</v>
      </c>
      <c r="B69" s="46" t="s">
        <v>174</v>
      </c>
      <c r="C69" s="46"/>
      <c r="D69" s="46"/>
      <c r="E69" s="47">
        <f>SUM(E70:E71)</f>
        <v>2404</v>
      </c>
      <c r="F69" s="47">
        <f t="shared" ref="F69:N69" si="21">SUM(F70:F71)</f>
        <v>2404</v>
      </c>
      <c r="G69" s="47">
        <f t="shared" si="21"/>
        <v>0</v>
      </c>
      <c r="H69" s="47">
        <f t="shared" si="21"/>
        <v>287</v>
      </c>
      <c r="I69" s="47">
        <f t="shared" si="21"/>
        <v>354</v>
      </c>
      <c r="J69" s="47">
        <f t="shared" si="21"/>
        <v>407</v>
      </c>
      <c r="K69" s="47">
        <f t="shared" si="21"/>
        <v>439</v>
      </c>
      <c r="L69" s="47">
        <f t="shared" si="21"/>
        <v>379</v>
      </c>
      <c r="M69" s="47">
        <f t="shared" si="21"/>
        <v>260</v>
      </c>
      <c r="N69" s="47">
        <f t="shared" si="21"/>
        <v>278</v>
      </c>
      <c r="O69" s="96"/>
    </row>
    <row r="70" spans="1:15" s="30" customFormat="1" ht="45.75" customHeight="1">
      <c r="A70" s="28">
        <v>49</v>
      </c>
      <c r="B70" s="29" t="s">
        <v>176</v>
      </c>
      <c r="C70" s="29" t="s">
        <v>177</v>
      </c>
      <c r="D70" s="29" t="s">
        <v>178</v>
      </c>
      <c r="E70" s="9">
        <v>2403</v>
      </c>
      <c r="F70" s="8">
        <f t="shared" si="17"/>
        <v>2403</v>
      </c>
      <c r="G70" s="9"/>
      <c r="H70" s="8">
        <v>287</v>
      </c>
      <c r="I70" s="9">
        <v>354</v>
      </c>
      <c r="J70" s="8">
        <v>407</v>
      </c>
      <c r="K70" s="9">
        <v>439</v>
      </c>
      <c r="L70" s="8">
        <v>378</v>
      </c>
      <c r="M70" s="9">
        <v>260</v>
      </c>
      <c r="N70" s="8">
        <v>278</v>
      </c>
      <c r="O70" s="127" t="s">
        <v>175</v>
      </c>
    </row>
    <row r="71" spans="1:15" s="30" customFormat="1" ht="45.75" customHeight="1">
      <c r="A71" s="28">
        <v>50</v>
      </c>
      <c r="B71" s="29" t="s">
        <v>179</v>
      </c>
      <c r="C71" s="29" t="s">
        <v>180</v>
      </c>
      <c r="D71" s="29" t="s">
        <v>181</v>
      </c>
      <c r="E71" s="9">
        <v>1</v>
      </c>
      <c r="F71" s="8">
        <f t="shared" si="17"/>
        <v>1</v>
      </c>
      <c r="G71" s="9"/>
      <c r="H71" s="8"/>
      <c r="I71" s="9"/>
      <c r="J71" s="8"/>
      <c r="K71" s="9"/>
      <c r="L71" s="8">
        <v>1</v>
      </c>
      <c r="M71" s="9"/>
      <c r="N71" s="8"/>
      <c r="O71" s="127"/>
    </row>
    <row r="72" spans="1:15" s="27" customFormat="1" ht="45.75" customHeight="1">
      <c r="A72" s="45" t="s">
        <v>182</v>
      </c>
      <c r="B72" s="46" t="s">
        <v>183</v>
      </c>
      <c r="C72" s="46"/>
      <c r="D72" s="46"/>
      <c r="E72" s="47">
        <v>0</v>
      </c>
      <c r="F72" s="47">
        <v>0</v>
      </c>
      <c r="G72" s="47">
        <v>0</v>
      </c>
      <c r="H72" s="47">
        <v>0</v>
      </c>
      <c r="I72" s="47">
        <v>0</v>
      </c>
      <c r="J72" s="47">
        <v>0</v>
      </c>
      <c r="K72" s="47">
        <v>0</v>
      </c>
      <c r="L72" s="47">
        <v>0</v>
      </c>
      <c r="M72" s="47">
        <v>0</v>
      </c>
      <c r="N72" s="47">
        <v>0</v>
      </c>
      <c r="O72" s="48" t="s">
        <v>184</v>
      </c>
    </row>
    <row r="73" spans="1:15" s="27" customFormat="1" ht="45.75" customHeight="1">
      <c r="A73" s="45" t="s">
        <v>185</v>
      </c>
      <c r="B73" s="46" t="s">
        <v>186</v>
      </c>
      <c r="C73" s="46"/>
      <c r="D73" s="46"/>
      <c r="E73" s="47">
        <f>SUM(E74:E77)</f>
        <v>2379.1</v>
      </c>
      <c r="F73" s="47">
        <f t="shared" ref="F73:N73" si="22">SUM(F74:F77)</f>
        <v>2379.1</v>
      </c>
      <c r="G73" s="47">
        <f t="shared" si="22"/>
        <v>0</v>
      </c>
      <c r="H73" s="47">
        <f t="shared" si="22"/>
        <v>328.7</v>
      </c>
      <c r="I73" s="47">
        <f t="shared" si="22"/>
        <v>230</v>
      </c>
      <c r="J73" s="47">
        <f t="shared" si="22"/>
        <v>53.7</v>
      </c>
      <c r="K73" s="47">
        <f t="shared" si="22"/>
        <v>598.70000000000005</v>
      </c>
      <c r="L73" s="47">
        <f t="shared" si="22"/>
        <v>380</v>
      </c>
      <c r="M73" s="47">
        <f t="shared" si="22"/>
        <v>688</v>
      </c>
      <c r="N73" s="47">
        <f t="shared" si="22"/>
        <v>100</v>
      </c>
      <c r="O73" s="96"/>
    </row>
    <row r="74" spans="1:15" s="30" customFormat="1" ht="45.75" customHeight="1">
      <c r="A74" s="28">
        <v>51</v>
      </c>
      <c r="B74" s="29" t="s">
        <v>188</v>
      </c>
      <c r="C74" s="29" t="s">
        <v>189</v>
      </c>
      <c r="D74" s="29" t="s">
        <v>190</v>
      </c>
      <c r="E74" s="9">
        <v>600</v>
      </c>
      <c r="F74" s="8">
        <f t="shared" si="17"/>
        <v>600</v>
      </c>
      <c r="G74" s="9"/>
      <c r="H74" s="8">
        <v>150</v>
      </c>
      <c r="I74" s="9"/>
      <c r="J74" s="8"/>
      <c r="K74" s="9">
        <v>450</v>
      </c>
      <c r="L74" s="8"/>
      <c r="M74" s="9"/>
      <c r="N74" s="8"/>
      <c r="O74" s="127" t="s">
        <v>187</v>
      </c>
    </row>
    <row r="75" spans="1:15" s="30" customFormat="1" ht="45.75" customHeight="1">
      <c r="A75" s="28">
        <v>52</v>
      </c>
      <c r="B75" s="29" t="s">
        <v>191</v>
      </c>
      <c r="C75" s="29" t="s">
        <v>192</v>
      </c>
      <c r="D75" s="29" t="s">
        <v>193</v>
      </c>
      <c r="E75" s="9">
        <v>958</v>
      </c>
      <c r="F75" s="8">
        <f t="shared" si="17"/>
        <v>958</v>
      </c>
      <c r="G75" s="9"/>
      <c r="H75" s="8"/>
      <c r="I75" s="9"/>
      <c r="J75" s="8"/>
      <c r="K75" s="9"/>
      <c r="L75" s="8">
        <v>300</v>
      </c>
      <c r="M75" s="9">
        <v>658</v>
      </c>
      <c r="N75" s="8"/>
      <c r="O75" s="127"/>
    </row>
    <row r="76" spans="1:15" s="30" customFormat="1" ht="45.75" customHeight="1">
      <c r="A76" s="28">
        <v>53</v>
      </c>
      <c r="B76" s="29" t="s">
        <v>194</v>
      </c>
      <c r="C76" s="29" t="s">
        <v>195</v>
      </c>
      <c r="D76" s="29" t="s">
        <v>196</v>
      </c>
      <c r="E76" s="9">
        <v>116.1</v>
      </c>
      <c r="F76" s="8">
        <f t="shared" si="17"/>
        <v>116.1</v>
      </c>
      <c r="G76" s="9"/>
      <c r="H76" s="8">
        <v>18.7</v>
      </c>
      <c r="I76" s="9"/>
      <c r="J76" s="8">
        <v>18.7</v>
      </c>
      <c r="K76" s="9">
        <v>18.7</v>
      </c>
      <c r="L76" s="8">
        <v>30</v>
      </c>
      <c r="M76" s="9">
        <v>30</v>
      </c>
      <c r="N76" s="8"/>
      <c r="O76" s="127"/>
    </row>
    <row r="77" spans="1:15" s="30" customFormat="1" ht="45.75" customHeight="1">
      <c r="A77" s="28">
        <v>54</v>
      </c>
      <c r="B77" s="29" t="s">
        <v>197</v>
      </c>
      <c r="C77" s="29" t="s">
        <v>198</v>
      </c>
      <c r="D77" s="29" t="s">
        <v>199</v>
      </c>
      <c r="E77" s="9">
        <v>705</v>
      </c>
      <c r="F77" s="8">
        <f t="shared" si="17"/>
        <v>705</v>
      </c>
      <c r="G77" s="9"/>
      <c r="H77" s="8">
        <v>160</v>
      </c>
      <c r="I77" s="9">
        <v>230</v>
      </c>
      <c r="J77" s="8">
        <v>35</v>
      </c>
      <c r="K77" s="9">
        <v>130</v>
      </c>
      <c r="L77" s="8">
        <v>50</v>
      </c>
      <c r="M77" s="9"/>
      <c r="N77" s="8">
        <v>100</v>
      </c>
      <c r="O77" s="127"/>
    </row>
    <row r="78" spans="1:15" s="27" customFormat="1" ht="45.75" customHeight="1">
      <c r="A78" s="45" t="s">
        <v>200</v>
      </c>
      <c r="B78" s="46" t="s">
        <v>201</v>
      </c>
      <c r="C78" s="46"/>
      <c r="D78" s="46"/>
      <c r="E78" s="47">
        <v>0</v>
      </c>
      <c r="F78" s="47">
        <v>0</v>
      </c>
      <c r="G78" s="47">
        <v>0</v>
      </c>
      <c r="H78" s="47">
        <v>0</v>
      </c>
      <c r="I78" s="47">
        <v>0</v>
      </c>
      <c r="J78" s="47">
        <v>0</v>
      </c>
      <c r="K78" s="47">
        <v>0</v>
      </c>
      <c r="L78" s="47">
        <v>0</v>
      </c>
      <c r="M78" s="47">
        <v>0</v>
      </c>
      <c r="N78" s="47">
        <v>0</v>
      </c>
      <c r="O78" s="48" t="s">
        <v>184</v>
      </c>
    </row>
    <row r="79" spans="1:15" s="27" customFormat="1" ht="45.75" customHeight="1">
      <c r="A79" s="45" t="s">
        <v>202</v>
      </c>
      <c r="B79" s="46" t="s">
        <v>203</v>
      </c>
      <c r="C79" s="46"/>
      <c r="D79" s="46"/>
      <c r="E79" s="47">
        <v>0</v>
      </c>
      <c r="F79" s="47">
        <v>0</v>
      </c>
      <c r="G79" s="47">
        <v>0</v>
      </c>
      <c r="H79" s="47">
        <v>0</v>
      </c>
      <c r="I79" s="47">
        <v>0</v>
      </c>
      <c r="J79" s="47">
        <v>0</v>
      </c>
      <c r="K79" s="47">
        <v>0</v>
      </c>
      <c r="L79" s="47">
        <v>0</v>
      </c>
      <c r="M79" s="47">
        <v>0</v>
      </c>
      <c r="N79" s="47">
        <v>0</v>
      </c>
      <c r="O79" s="48" t="s">
        <v>184</v>
      </c>
    </row>
    <row r="80" spans="1:15" s="27" customFormat="1" ht="45.75" customHeight="1">
      <c r="A80" s="45" t="s">
        <v>204</v>
      </c>
      <c r="B80" s="46" t="s">
        <v>205</v>
      </c>
      <c r="C80" s="46"/>
      <c r="D80" s="46"/>
      <c r="E80" s="47">
        <v>0</v>
      </c>
      <c r="F80" s="47">
        <v>0</v>
      </c>
      <c r="G80" s="47">
        <v>0</v>
      </c>
      <c r="H80" s="47">
        <v>0</v>
      </c>
      <c r="I80" s="47">
        <v>0</v>
      </c>
      <c r="J80" s="47">
        <v>0</v>
      </c>
      <c r="K80" s="47">
        <v>0</v>
      </c>
      <c r="L80" s="47">
        <v>0</v>
      </c>
      <c r="M80" s="47">
        <v>0</v>
      </c>
      <c r="N80" s="47">
        <v>0</v>
      </c>
      <c r="O80" s="48" t="s">
        <v>184</v>
      </c>
    </row>
    <row r="81" spans="1:15" s="27" customFormat="1" ht="45.75" customHeight="1">
      <c r="A81" s="45" t="s">
        <v>556</v>
      </c>
      <c r="B81" s="46" t="s">
        <v>557</v>
      </c>
      <c r="C81" s="46"/>
      <c r="D81" s="46"/>
      <c r="E81" s="47">
        <f>SUM(E82)</f>
        <v>65</v>
      </c>
      <c r="F81" s="47">
        <f t="shared" ref="F81:N81" si="23">SUM(F82)</f>
        <v>65</v>
      </c>
      <c r="G81" s="47">
        <f t="shared" si="23"/>
        <v>0</v>
      </c>
      <c r="H81" s="47">
        <f t="shared" si="23"/>
        <v>10</v>
      </c>
      <c r="I81" s="47">
        <f t="shared" si="23"/>
        <v>5</v>
      </c>
      <c r="J81" s="47">
        <f t="shared" si="23"/>
        <v>15</v>
      </c>
      <c r="K81" s="47">
        <f t="shared" si="23"/>
        <v>15</v>
      </c>
      <c r="L81" s="47">
        <f t="shared" si="23"/>
        <v>10</v>
      </c>
      <c r="M81" s="47">
        <f t="shared" si="23"/>
        <v>0</v>
      </c>
      <c r="N81" s="47">
        <f t="shared" si="23"/>
        <v>10</v>
      </c>
      <c r="O81" s="48"/>
    </row>
    <row r="82" spans="1:15" ht="45.75" customHeight="1">
      <c r="A82" s="71"/>
      <c r="B82" s="72" t="s">
        <v>563</v>
      </c>
      <c r="C82" s="73" t="s">
        <v>564</v>
      </c>
      <c r="D82" s="73" t="s">
        <v>565</v>
      </c>
      <c r="E82" s="71">
        <v>65</v>
      </c>
      <c r="F82" s="71">
        <f>SUM(G82:N82)</f>
        <v>65</v>
      </c>
      <c r="G82" s="71"/>
      <c r="H82" s="74">
        <v>10</v>
      </c>
      <c r="I82" s="74">
        <v>5</v>
      </c>
      <c r="J82" s="74">
        <v>15</v>
      </c>
      <c r="K82" s="74">
        <v>15</v>
      </c>
      <c r="L82" s="74">
        <v>10</v>
      </c>
      <c r="M82" s="74"/>
      <c r="N82" s="74">
        <v>10</v>
      </c>
      <c r="O82" s="7" t="s">
        <v>566</v>
      </c>
    </row>
    <row r="83" spans="1:15" ht="45.75" customHeight="1">
      <c r="A83" s="20" t="s">
        <v>384</v>
      </c>
      <c r="B83" s="21" t="s">
        <v>75</v>
      </c>
      <c r="C83" s="21"/>
      <c r="D83" s="21"/>
      <c r="E83" s="47">
        <f>SUM(E84:E88)</f>
        <v>4981</v>
      </c>
      <c r="F83" s="47">
        <f t="shared" ref="F83:N83" si="24">SUM(F84:F88)</f>
        <v>4981</v>
      </c>
      <c r="G83" s="47">
        <f t="shared" si="24"/>
        <v>20</v>
      </c>
      <c r="H83" s="47">
        <f t="shared" si="24"/>
        <v>160</v>
      </c>
      <c r="I83" s="47">
        <f t="shared" si="24"/>
        <v>10</v>
      </c>
      <c r="J83" s="47">
        <f t="shared" si="24"/>
        <v>30</v>
      </c>
      <c r="K83" s="47">
        <f t="shared" si="24"/>
        <v>520</v>
      </c>
      <c r="L83" s="47">
        <f t="shared" si="24"/>
        <v>1550</v>
      </c>
      <c r="M83" s="47">
        <f t="shared" si="24"/>
        <v>2381</v>
      </c>
      <c r="N83" s="47">
        <f t="shared" si="24"/>
        <v>310</v>
      </c>
      <c r="O83" s="85"/>
    </row>
    <row r="84" spans="1:15" ht="45.75" customHeight="1">
      <c r="A84" s="76"/>
      <c r="B84" s="32" t="s">
        <v>239</v>
      </c>
      <c r="C84" s="23" t="s">
        <v>76</v>
      </c>
      <c r="D84" s="23" t="s">
        <v>77</v>
      </c>
      <c r="E84" s="9">
        <v>3763</v>
      </c>
      <c r="F84" s="8">
        <f>SUM(G84:N84)</f>
        <v>3763</v>
      </c>
      <c r="G84" s="9"/>
      <c r="H84" s="8"/>
      <c r="I84" s="9"/>
      <c r="J84" s="8"/>
      <c r="K84" s="9"/>
      <c r="L84" s="8">
        <v>1540</v>
      </c>
      <c r="M84" s="9">
        <v>2223</v>
      </c>
      <c r="N84" s="8"/>
      <c r="O84" s="86" t="s">
        <v>240</v>
      </c>
    </row>
    <row r="85" spans="1:15" ht="45.75" customHeight="1">
      <c r="A85" s="76"/>
      <c r="B85" s="32" t="s">
        <v>239</v>
      </c>
      <c r="C85" s="23" t="s">
        <v>76</v>
      </c>
      <c r="D85" s="23" t="s">
        <v>77</v>
      </c>
      <c r="E85" s="9">
        <v>800</v>
      </c>
      <c r="F85" s="8">
        <f>SUM(G85:N85)</f>
        <v>800</v>
      </c>
      <c r="G85" s="9"/>
      <c r="H85" s="8"/>
      <c r="I85" s="9"/>
      <c r="J85" s="8"/>
      <c r="K85" s="9">
        <v>500</v>
      </c>
      <c r="L85" s="8"/>
      <c r="M85" s="9"/>
      <c r="N85" s="8">
        <v>300</v>
      </c>
      <c r="O85" s="86" t="s">
        <v>241</v>
      </c>
    </row>
    <row r="86" spans="1:15" ht="45.75" customHeight="1">
      <c r="A86" s="76"/>
      <c r="B86" s="32" t="s">
        <v>239</v>
      </c>
      <c r="C86" s="23" t="s">
        <v>76</v>
      </c>
      <c r="D86" s="23" t="s">
        <v>77</v>
      </c>
      <c r="E86" s="9">
        <v>70</v>
      </c>
      <c r="F86" s="8">
        <f>SUM(G86:N86)</f>
        <v>70</v>
      </c>
      <c r="G86" s="9"/>
      <c r="H86" s="8">
        <v>10</v>
      </c>
      <c r="I86" s="9">
        <v>10</v>
      </c>
      <c r="J86" s="8">
        <v>10</v>
      </c>
      <c r="K86" s="9">
        <v>10</v>
      </c>
      <c r="L86" s="8">
        <v>10</v>
      </c>
      <c r="M86" s="9">
        <v>10</v>
      </c>
      <c r="N86" s="8">
        <v>10</v>
      </c>
      <c r="O86" s="86" t="s">
        <v>242</v>
      </c>
    </row>
    <row r="87" spans="1:15" ht="45.75" customHeight="1">
      <c r="A87" s="76"/>
      <c r="B87" s="33" t="s">
        <v>243</v>
      </c>
      <c r="C87" s="23" t="s">
        <v>78</v>
      </c>
      <c r="D87" s="23" t="s">
        <v>79</v>
      </c>
      <c r="E87" s="9">
        <v>50</v>
      </c>
      <c r="F87" s="8">
        <v>50</v>
      </c>
      <c r="G87" s="9">
        <v>20</v>
      </c>
      <c r="H87" s="8"/>
      <c r="I87" s="9"/>
      <c r="J87" s="8">
        <v>20</v>
      </c>
      <c r="K87" s="9">
        <v>10</v>
      </c>
      <c r="L87" s="8"/>
      <c r="M87" s="9"/>
      <c r="N87" s="8"/>
      <c r="O87" s="86" t="s">
        <v>244</v>
      </c>
    </row>
    <row r="88" spans="1:15" ht="45.75" customHeight="1">
      <c r="A88" s="76"/>
      <c r="B88" s="33" t="s">
        <v>243</v>
      </c>
      <c r="C88" s="23" t="s">
        <v>78</v>
      </c>
      <c r="D88" s="23" t="s">
        <v>80</v>
      </c>
      <c r="E88" s="9">
        <v>298</v>
      </c>
      <c r="F88" s="8">
        <v>298</v>
      </c>
      <c r="G88" s="9"/>
      <c r="H88" s="8">
        <v>150</v>
      </c>
      <c r="I88" s="9"/>
      <c r="J88" s="8"/>
      <c r="K88" s="9"/>
      <c r="L88" s="8"/>
      <c r="M88" s="9">
        <v>148</v>
      </c>
      <c r="N88" s="8"/>
      <c r="O88" s="86" t="s">
        <v>245</v>
      </c>
    </row>
    <row r="89" spans="1:15" ht="45.75" customHeight="1">
      <c r="A89" s="20" t="s">
        <v>385</v>
      </c>
      <c r="B89" s="21" t="s">
        <v>81</v>
      </c>
      <c r="C89" s="21"/>
      <c r="D89" s="21"/>
      <c r="E89" s="47">
        <f>SUM(E90:E105)</f>
        <v>35399.1</v>
      </c>
      <c r="F89" s="47">
        <f t="shared" ref="F89:N89" si="25">SUM(F90:F105)</f>
        <v>35399.1008</v>
      </c>
      <c r="G89" s="47">
        <f t="shared" si="25"/>
        <v>88.64</v>
      </c>
      <c r="H89" s="47">
        <f t="shared" si="25"/>
        <v>9137.6402999999991</v>
      </c>
      <c r="I89" s="47">
        <f t="shared" si="25"/>
        <v>8915.0653999999995</v>
      </c>
      <c r="J89" s="47">
        <f t="shared" si="25"/>
        <v>4909.3</v>
      </c>
      <c r="K89" s="47">
        <f t="shared" si="25"/>
        <v>3419.0140000000001</v>
      </c>
      <c r="L89" s="47">
        <f t="shared" si="25"/>
        <v>2657.9380000000001</v>
      </c>
      <c r="M89" s="47">
        <f t="shared" si="25"/>
        <v>4436.4560999999994</v>
      </c>
      <c r="N89" s="47">
        <f t="shared" si="25"/>
        <v>1835.047</v>
      </c>
      <c r="O89" s="85"/>
    </row>
    <row r="90" spans="1:15" ht="45.75" customHeight="1">
      <c r="A90" s="76"/>
      <c r="B90" s="32" t="s">
        <v>246</v>
      </c>
      <c r="C90" s="23" t="s">
        <v>82</v>
      </c>
      <c r="D90" s="23" t="s">
        <v>83</v>
      </c>
      <c r="E90" s="9">
        <v>660</v>
      </c>
      <c r="F90" s="8">
        <f t="shared" ref="F90:F105" si="26">SUM(G90:N90)</f>
        <v>660</v>
      </c>
      <c r="G90" s="9"/>
      <c r="H90" s="8">
        <v>143.5</v>
      </c>
      <c r="I90" s="9">
        <v>280</v>
      </c>
      <c r="J90" s="8">
        <v>136.5</v>
      </c>
      <c r="K90" s="9"/>
      <c r="L90" s="8">
        <v>100</v>
      </c>
      <c r="M90" s="9"/>
      <c r="N90" s="8"/>
      <c r="O90" s="86" t="s">
        <v>247</v>
      </c>
    </row>
    <row r="91" spans="1:15" ht="45.75" customHeight="1">
      <c r="A91" s="76"/>
      <c r="B91" s="32" t="s">
        <v>248</v>
      </c>
      <c r="C91" s="23" t="s">
        <v>84</v>
      </c>
      <c r="D91" s="23" t="s">
        <v>85</v>
      </c>
      <c r="E91" s="9">
        <v>1390</v>
      </c>
      <c r="F91" s="8">
        <f t="shared" si="26"/>
        <v>1390</v>
      </c>
      <c r="G91" s="9"/>
      <c r="H91" s="8">
        <v>0</v>
      </c>
      <c r="I91" s="9">
        <v>260</v>
      </c>
      <c r="J91" s="8">
        <v>740</v>
      </c>
      <c r="K91" s="9">
        <v>330</v>
      </c>
      <c r="L91" s="8"/>
      <c r="M91" s="9">
        <v>60</v>
      </c>
      <c r="N91" s="8"/>
      <c r="O91" s="87" t="s">
        <v>249</v>
      </c>
    </row>
    <row r="92" spans="1:15" ht="45.75" customHeight="1">
      <c r="A92" s="76"/>
      <c r="B92" s="32" t="s">
        <v>248</v>
      </c>
      <c r="C92" s="23" t="s">
        <v>84</v>
      </c>
      <c r="D92" s="23" t="s">
        <v>85</v>
      </c>
      <c r="E92" s="9">
        <v>3572</v>
      </c>
      <c r="F92" s="8">
        <f t="shared" si="26"/>
        <v>3572</v>
      </c>
      <c r="G92" s="9"/>
      <c r="H92" s="8">
        <v>940</v>
      </c>
      <c r="I92" s="9">
        <v>840</v>
      </c>
      <c r="J92" s="8">
        <v>840</v>
      </c>
      <c r="K92" s="9">
        <v>422</v>
      </c>
      <c r="L92" s="8">
        <v>60</v>
      </c>
      <c r="M92" s="9">
        <v>350</v>
      </c>
      <c r="N92" s="8">
        <v>120</v>
      </c>
      <c r="O92" s="87" t="s">
        <v>250</v>
      </c>
    </row>
    <row r="93" spans="1:15" ht="45.75" customHeight="1">
      <c r="A93" s="76"/>
      <c r="B93" s="33" t="s">
        <v>251</v>
      </c>
      <c r="C93" s="23" t="s">
        <v>86</v>
      </c>
      <c r="D93" s="23" t="s">
        <v>87</v>
      </c>
      <c r="E93" s="9">
        <v>1450</v>
      </c>
      <c r="F93" s="8">
        <f t="shared" si="26"/>
        <v>1450</v>
      </c>
      <c r="G93" s="9"/>
      <c r="H93" s="8">
        <v>90</v>
      </c>
      <c r="I93" s="9">
        <v>450</v>
      </c>
      <c r="J93" s="8">
        <v>185</v>
      </c>
      <c r="K93" s="9">
        <v>315</v>
      </c>
      <c r="L93" s="8">
        <v>225</v>
      </c>
      <c r="M93" s="9">
        <v>140</v>
      </c>
      <c r="N93" s="8">
        <v>45</v>
      </c>
      <c r="O93" s="88"/>
    </row>
    <row r="94" spans="1:15" ht="45.75" customHeight="1">
      <c r="A94" s="76"/>
      <c r="B94" s="33" t="s">
        <v>252</v>
      </c>
      <c r="C94" s="23" t="s">
        <v>88</v>
      </c>
      <c r="D94" s="23" t="s">
        <v>89</v>
      </c>
      <c r="E94" s="9">
        <v>3105</v>
      </c>
      <c r="F94" s="8">
        <f t="shared" si="26"/>
        <v>3105</v>
      </c>
      <c r="G94" s="9"/>
      <c r="H94" s="8">
        <v>585</v>
      </c>
      <c r="I94" s="9">
        <v>1035</v>
      </c>
      <c r="J94" s="8">
        <v>270</v>
      </c>
      <c r="K94" s="9"/>
      <c r="L94" s="8">
        <v>180</v>
      </c>
      <c r="M94" s="9">
        <v>90</v>
      </c>
      <c r="N94" s="8">
        <v>945</v>
      </c>
      <c r="O94" s="88"/>
    </row>
    <row r="95" spans="1:15" ht="45.75" customHeight="1">
      <c r="A95" s="76"/>
      <c r="B95" s="33" t="s">
        <v>90</v>
      </c>
      <c r="C95" s="23" t="s">
        <v>91</v>
      </c>
      <c r="D95" s="23" t="s">
        <v>92</v>
      </c>
      <c r="E95" s="9">
        <v>17414.96</v>
      </c>
      <c r="F95" s="8">
        <f t="shared" si="26"/>
        <v>17414.960999999999</v>
      </c>
      <c r="G95" s="9">
        <v>22.64</v>
      </c>
      <c r="H95" s="8">
        <v>5301.1139999999996</v>
      </c>
      <c r="I95" s="9">
        <v>3503.3679999999999</v>
      </c>
      <c r="J95" s="8">
        <v>1699.7</v>
      </c>
      <c r="K95" s="9">
        <v>1983.5640000000001</v>
      </c>
      <c r="L95" s="8">
        <v>1906.9380000000001</v>
      </c>
      <c r="M95" s="9">
        <v>2572.19</v>
      </c>
      <c r="N95" s="8">
        <v>425.447</v>
      </c>
      <c r="O95" s="86" t="s">
        <v>93</v>
      </c>
    </row>
    <row r="96" spans="1:15" ht="45.75" customHeight="1">
      <c r="A96" s="76"/>
      <c r="B96" s="33" t="s">
        <v>253</v>
      </c>
      <c r="C96" s="23" t="s">
        <v>94</v>
      </c>
      <c r="D96" s="23" t="s">
        <v>95</v>
      </c>
      <c r="E96" s="9">
        <v>2395</v>
      </c>
      <c r="F96" s="8">
        <f t="shared" si="26"/>
        <v>2395</v>
      </c>
      <c r="G96" s="9">
        <v>20</v>
      </c>
      <c r="H96" s="8">
        <v>810</v>
      </c>
      <c r="I96" s="9">
        <v>750</v>
      </c>
      <c r="J96" s="8">
        <v>815</v>
      </c>
      <c r="K96" s="9"/>
      <c r="L96" s="8"/>
      <c r="M96" s="9"/>
      <c r="N96" s="8"/>
      <c r="O96" s="86" t="s">
        <v>254</v>
      </c>
    </row>
    <row r="97" spans="1:15" ht="45.75" customHeight="1">
      <c r="A97" s="76"/>
      <c r="B97" s="33" t="s">
        <v>253</v>
      </c>
      <c r="C97" s="23" t="s">
        <v>94</v>
      </c>
      <c r="D97" s="23" t="s">
        <v>95</v>
      </c>
      <c r="E97" s="9">
        <v>21</v>
      </c>
      <c r="F97" s="8">
        <f t="shared" si="26"/>
        <v>21</v>
      </c>
      <c r="G97" s="9">
        <v>6</v>
      </c>
      <c r="H97" s="8">
        <v>3</v>
      </c>
      <c r="I97" s="9">
        <v>3</v>
      </c>
      <c r="J97" s="8">
        <v>3</v>
      </c>
      <c r="K97" s="9">
        <v>3</v>
      </c>
      <c r="L97" s="8"/>
      <c r="M97" s="9">
        <v>3</v>
      </c>
      <c r="N97" s="8"/>
      <c r="O97" s="86" t="s">
        <v>255</v>
      </c>
    </row>
    <row r="98" spans="1:15" ht="45.75" customHeight="1">
      <c r="A98" s="76"/>
      <c r="B98" s="33" t="s">
        <v>253</v>
      </c>
      <c r="C98" s="23" t="s">
        <v>94</v>
      </c>
      <c r="D98" s="23" t="s">
        <v>95</v>
      </c>
      <c r="E98" s="9">
        <v>282.10000000000002</v>
      </c>
      <c r="F98" s="8">
        <f t="shared" si="26"/>
        <v>282.10000000000002</v>
      </c>
      <c r="G98" s="9">
        <v>14</v>
      </c>
      <c r="H98" s="8">
        <v>40.25</v>
      </c>
      <c r="I98" s="9">
        <v>52.5</v>
      </c>
      <c r="J98" s="8">
        <v>58.1</v>
      </c>
      <c r="K98" s="9">
        <v>79.45</v>
      </c>
      <c r="L98" s="8"/>
      <c r="M98" s="9">
        <v>18.2</v>
      </c>
      <c r="N98" s="8">
        <v>19.600000000000001</v>
      </c>
      <c r="O98" s="86" t="s">
        <v>256</v>
      </c>
    </row>
    <row r="99" spans="1:15" ht="45.75" customHeight="1">
      <c r="A99" s="76"/>
      <c r="B99" s="33" t="s">
        <v>253</v>
      </c>
      <c r="C99" s="23" t="s">
        <v>94</v>
      </c>
      <c r="D99" s="23" t="s">
        <v>95</v>
      </c>
      <c r="E99" s="9">
        <v>8</v>
      </c>
      <c r="F99" s="8">
        <f t="shared" si="26"/>
        <v>8</v>
      </c>
      <c r="G99" s="9">
        <v>8</v>
      </c>
      <c r="H99" s="8"/>
      <c r="I99" s="9"/>
      <c r="J99" s="8"/>
      <c r="K99" s="9"/>
      <c r="L99" s="8"/>
      <c r="M99" s="9"/>
      <c r="N99" s="8"/>
      <c r="O99" s="86" t="s">
        <v>257</v>
      </c>
    </row>
    <row r="100" spans="1:15" ht="45.75" customHeight="1">
      <c r="A100" s="76"/>
      <c r="B100" s="33" t="s">
        <v>96</v>
      </c>
      <c r="C100" s="23" t="s">
        <v>94</v>
      </c>
      <c r="D100" s="23" t="s">
        <v>95</v>
      </c>
      <c r="E100" s="9">
        <v>246</v>
      </c>
      <c r="F100" s="8">
        <f t="shared" si="26"/>
        <v>246</v>
      </c>
      <c r="G100" s="9"/>
      <c r="H100" s="8">
        <v>50</v>
      </c>
      <c r="I100" s="9">
        <v>25</v>
      </c>
      <c r="J100" s="8">
        <v>25</v>
      </c>
      <c r="K100" s="9">
        <v>96</v>
      </c>
      <c r="L100" s="8"/>
      <c r="M100" s="9">
        <v>25</v>
      </c>
      <c r="N100" s="8">
        <v>25</v>
      </c>
      <c r="O100" s="86" t="s">
        <v>258</v>
      </c>
    </row>
    <row r="101" spans="1:15" ht="45.75" customHeight="1">
      <c r="A101" s="76"/>
      <c r="B101" s="33" t="s">
        <v>97</v>
      </c>
      <c r="C101" s="23" t="s">
        <v>91</v>
      </c>
      <c r="D101" s="23" t="s">
        <v>98</v>
      </c>
      <c r="E101" s="9">
        <v>2975.04</v>
      </c>
      <c r="F101" s="8">
        <f t="shared" si="26"/>
        <v>2975.0398</v>
      </c>
      <c r="G101" s="9"/>
      <c r="H101" s="8">
        <v>274.77629999999999</v>
      </c>
      <c r="I101" s="9">
        <v>1556.1974</v>
      </c>
      <c r="J101" s="8"/>
      <c r="K101" s="9"/>
      <c r="L101" s="8"/>
      <c r="M101" s="9">
        <v>1144.0661</v>
      </c>
      <c r="N101" s="8"/>
      <c r="O101" s="86" t="s">
        <v>99</v>
      </c>
    </row>
    <row r="102" spans="1:15" ht="45.75" customHeight="1">
      <c r="A102" s="76"/>
      <c r="B102" s="33" t="s">
        <v>259</v>
      </c>
      <c r="C102" s="23" t="s">
        <v>100</v>
      </c>
      <c r="D102" s="23" t="s">
        <v>101</v>
      </c>
      <c r="E102" s="9">
        <v>625</v>
      </c>
      <c r="F102" s="8">
        <f t="shared" si="26"/>
        <v>625</v>
      </c>
      <c r="G102" s="9"/>
      <c r="H102" s="8">
        <v>625</v>
      </c>
      <c r="I102" s="9"/>
      <c r="J102" s="8"/>
      <c r="K102" s="9"/>
      <c r="L102" s="8"/>
      <c r="M102" s="9"/>
      <c r="N102" s="8"/>
      <c r="O102" s="86" t="s">
        <v>260</v>
      </c>
    </row>
    <row r="103" spans="1:15" ht="45.75" customHeight="1">
      <c r="A103" s="76"/>
      <c r="B103" s="33" t="s">
        <v>259</v>
      </c>
      <c r="C103" s="23" t="s">
        <v>100</v>
      </c>
      <c r="D103" s="23" t="s">
        <v>101</v>
      </c>
      <c r="E103" s="9">
        <v>215</v>
      </c>
      <c r="F103" s="8">
        <f t="shared" si="26"/>
        <v>215</v>
      </c>
      <c r="G103" s="9">
        <v>18</v>
      </c>
      <c r="H103" s="8">
        <v>82</v>
      </c>
      <c r="I103" s="9">
        <v>10</v>
      </c>
      <c r="J103" s="8">
        <v>9</v>
      </c>
      <c r="K103" s="9">
        <v>18</v>
      </c>
      <c r="L103" s="8">
        <v>26</v>
      </c>
      <c r="M103" s="9">
        <v>24</v>
      </c>
      <c r="N103" s="8">
        <v>28</v>
      </c>
      <c r="O103" s="86" t="s">
        <v>261</v>
      </c>
    </row>
    <row r="104" spans="1:15" ht="45.75" customHeight="1">
      <c r="A104" s="76"/>
      <c r="B104" s="33" t="s">
        <v>259</v>
      </c>
      <c r="C104" s="23" t="s">
        <v>100</v>
      </c>
      <c r="D104" s="23" t="s">
        <v>101</v>
      </c>
      <c r="E104" s="9">
        <v>340</v>
      </c>
      <c r="F104" s="8">
        <f t="shared" si="26"/>
        <v>340</v>
      </c>
      <c r="G104" s="9"/>
      <c r="H104" s="8">
        <v>153</v>
      </c>
      <c r="I104" s="9"/>
      <c r="J104" s="8"/>
      <c r="K104" s="9"/>
      <c r="L104" s="8"/>
      <c r="M104" s="9"/>
      <c r="N104" s="8">
        <v>187</v>
      </c>
      <c r="O104" s="86" t="s">
        <v>262</v>
      </c>
    </row>
    <row r="105" spans="1:15" ht="45.75" customHeight="1">
      <c r="A105" s="76"/>
      <c r="B105" s="33" t="s">
        <v>102</v>
      </c>
      <c r="C105" s="23" t="s">
        <v>103</v>
      </c>
      <c r="D105" s="23" t="s">
        <v>104</v>
      </c>
      <c r="E105" s="9">
        <v>700</v>
      </c>
      <c r="F105" s="8">
        <f t="shared" si="26"/>
        <v>700</v>
      </c>
      <c r="G105" s="9"/>
      <c r="H105" s="8">
        <v>40</v>
      </c>
      <c r="I105" s="9">
        <v>150</v>
      </c>
      <c r="J105" s="8">
        <v>128</v>
      </c>
      <c r="K105" s="9">
        <v>172</v>
      </c>
      <c r="L105" s="8">
        <v>160</v>
      </c>
      <c r="M105" s="9">
        <v>10</v>
      </c>
      <c r="N105" s="8">
        <v>40</v>
      </c>
      <c r="O105" s="86"/>
    </row>
    <row r="106" spans="1:15" ht="45.75" customHeight="1">
      <c r="A106" s="20" t="s">
        <v>386</v>
      </c>
      <c r="B106" s="21" t="s">
        <v>105</v>
      </c>
      <c r="C106" s="21"/>
      <c r="D106" s="21"/>
      <c r="E106" s="47">
        <f>SUM(E107:E120)</f>
        <v>9252.4</v>
      </c>
      <c r="F106" s="47">
        <f t="shared" ref="F106:N106" si="27">SUM(F107:F120)</f>
        <v>9252.4</v>
      </c>
      <c r="G106" s="47">
        <f t="shared" si="27"/>
        <v>1794.3899999999999</v>
      </c>
      <c r="H106" s="47">
        <f t="shared" si="27"/>
        <v>586.91000000000008</v>
      </c>
      <c r="I106" s="47">
        <f t="shared" si="27"/>
        <v>646.96</v>
      </c>
      <c r="J106" s="47">
        <f t="shared" si="27"/>
        <v>2072.79</v>
      </c>
      <c r="K106" s="47">
        <f t="shared" si="27"/>
        <v>862.49</v>
      </c>
      <c r="L106" s="47">
        <f t="shared" si="27"/>
        <v>1358.5700000000002</v>
      </c>
      <c r="M106" s="47">
        <f t="shared" si="27"/>
        <v>743.79</v>
      </c>
      <c r="N106" s="47">
        <f t="shared" si="27"/>
        <v>1186.5</v>
      </c>
      <c r="O106" s="85"/>
    </row>
    <row r="107" spans="1:15" ht="45.75" customHeight="1">
      <c r="A107" s="76"/>
      <c r="B107" s="32" t="s">
        <v>263</v>
      </c>
      <c r="C107" s="23" t="s">
        <v>106</v>
      </c>
      <c r="D107" s="23" t="s">
        <v>107</v>
      </c>
      <c r="E107" s="9">
        <v>1066</v>
      </c>
      <c r="F107" s="8">
        <f t="shared" ref="F107:F120" si="28">SUM(G107:N107)</f>
        <v>1066</v>
      </c>
      <c r="G107" s="9">
        <v>766</v>
      </c>
      <c r="H107" s="8"/>
      <c r="I107" s="9">
        <v>120</v>
      </c>
      <c r="J107" s="8"/>
      <c r="K107" s="9"/>
      <c r="L107" s="8"/>
      <c r="M107" s="9">
        <v>100</v>
      </c>
      <c r="N107" s="8">
        <v>80</v>
      </c>
      <c r="O107" s="86" t="s">
        <v>264</v>
      </c>
    </row>
    <row r="108" spans="1:15" ht="45.75" customHeight="1">
      <c r="A108" s="76"/>
      <c r="B108" s="32" t="s">
        <v>263</v>
      </c>
      <c r="C108" s="23" t="s">
        <v>106</v>
      </c>
      <c r="D108" s="23" t="s">
        <v>107</v>
      </c>
      <c r="E108" s="9">
        <v>5779.55</v>
      </c>
      <c r="F108" s="8">
        <f t="shared" si="28"/>
        <v>5779.55</v>
      </c>
      <c r="G108" s="9">
        <v>277.79000000000002</v>
      </c>
      <c r="H108" s="8">
        <v>312.81</v>
      </c>
      <c r="I108" s="9">
        <v>370.96</v>
      </c>
      <c r="J108" s="8">
        <v>1796.79</v>
      </c>
      <c r="K108" s="9">
        <v>580.99</v>
      </c>
      <c r="L108" s="8">
        <v>949.92</v>
      </c>
      <c r="M108" s="9">
        <v>638.79</v>
      </c>
      <c r="N108" s="8">
        <v>851.5</v>
      </c>
      <c r="O108" s="86" t="s">
        <v>265</v>
      </c>
    </row>
    <row r="109" spans="1:15" ht="45.75" customHeight="1">
      <c r="A109" s="76"/>
      <c r="B109" s="32" t="s">
        <v>263</v>
      </c>
      <c r="C109" s="23" t="s">
        <v>106</v>
      </c>
      <c r="D109" s="23" t="s">
        <v>107</v>
      </c>
      <c r="E109" s="9">
        <v>4</v>
      </c>
      <c r="F109" s="8">
        <f t="shared" si="28"/>
        <v>4</v>
      </c>
      <c r="G109" s="9"/>
      <c r="H109" s="8"/>
      <c r="I109" s="9"/>
      <c r="J109" s="8"/>
      <c r="K109" s="9"/>
      <c r="L109" s="8">
        <v>4</v>
      </c>
      <c r="M109" s="9"/>
      <c r="N109" s="8"/>
      <c r="O109" s="86" t="s">
        <v>266</v>
      </c>
    </row>
    <row r="110" spans="1:15" ht="45.75" customHeight="1">
      <c r="A110" s="76"/>
      <c r="B110" s="32" t="s">
        <v>263</v>
      </c>
      <c r="C110" s="23" t="s">
        <v>106</v>
      </c>
      <c r="D110" s="23" t="s">
        <v>107</v>
      </c>
      <c r="E110" s="9">
        <v>1</v>
      </c>
      <c r="F110" s="8">
        <f t="shared" si="28"/>
        <v>1</v>
      </c>
      <c r="G110" s="9"/>
      <c r="H110" s="8"/>
      <c r="I110" s="9"/>
      <c r="J110" s="8"/>
      <c r="K110" s="9"/>
      <c r="L110" s="8">
        <v>1</v>
      </c>
      <c r="M110" s="9"/>
      <c r="N110" s="8"/>
      <c r="O110" s="86" t="s">
        <v>267</v>
      </c>
    </row>
    <row r="111" spans="1:15" ht="45.75" customHeight="1">
      <c r="A111" s="76"/>
      <c r="B111" s="32" t="s">
        <v>263</v>
      </c>
      <c r="C111" s="23" t="s">
        <v>106</v>
      </c>
      <c r="D111" s="23" t="s">
        <v>107</v>
      </c>
      <c r="E111" s="9">
        <v>1</v>
      </c>
      <c r="F111" s="8">
        <f t="shared" si="28"/>
        <v>1</v>
      </c>
      <c r="G111" s="9">
        <v>1</v>
      </c>
      <c r="H111" s="8"/>
      <c r="I111" s="9"/>
      <c r="J111" s="8"/>
      <c r="K111" s="9"/>
      <c r="L111" s="8"/>
      <c r="M111" s="9"/>
      <c r="N111" s="8"/>
      <c r="O111" s="86" t="s">
        <v>268</v>
      </c>
    </row>
    <row r="112" spans="1:15" ht="45.75" customHeight="1">
      <c r="A112" s="76"/>
      <c r="B112" s="32" t="s">
        <v>263</v>
      </c>
      <c r="C112" s="23" t="s">
        <v>106</v>
      </c>
      <c r="D112" s="23" t="s">
        <v>107</v>
      </c>
      <c r="E112" s="9">
        <v>75</v>
      </c>
      <c r="F112" s="8">
        <f t="shared" si="28"/>
        <v>75</v>
      </c>
      <c r="G112" s="9">
        <v>34</v>
      </c>
      <c r="H112" s="8">
        <v>3</v>
      </c>
      <c r="I112" s="9">
        <v>6</v>
      </c>
      <c r="J112" s="8">
        <v>10</v>
      </c>
      <c r="K112" s="9">
        <v>7</v>
      </c>
      <c r="L112" s="8">
        <v>5</v>
      </c>
      <c r="M112" s="9">
        <v>5</v>
      </c>
      <c r="N112" s="8">
        <v>5</v>
      </c>
      <c r="O112" s="86" t="s">
        <v>269</v>
      </c>
    </row>
    <row r="113" spans="1:15" ht="45.75" customHeight="1">
      <c r="A113" s="76"/>
      <c r="B113" s="32" t="s">
        <v>263</v>
      </c>
      <c r="C113" s="23" t="s">
        <v>106</v>
      </c>
      <c r="D113" s="23" t="s">
        <v>107</v>
      </c>
      <c r="E113" s="9">
        <v>2</v>
      </c>
      <c r="F113" s="8">
        <f t="shared" si="28"/>
        <v>2</v>
      </c>
      <c r="G113" s="9"/>
      <c r="H113" s="8"/>
      <c r="I113" s="9"/>
      <c r="J113" s="8"/>
      <c r="K113" s="9"/>
      <c r="L113" s="8">
        <v>2</v>
      </c>
      <c r="M113" s="9"/>
      <c r="N113" s="8"/>
      <c r="O113" s="86" t="s">
        <v>270</v>
      </c>
    </row>
    <row r="114" spans="1:15" ht="45.75" customHeight="1">
      <c r="A114" s="76"/>
      <c r="B114" s="33" t="s">
        <v>271</v>
      </c>
      <c r="C114" s="23" t="s">
        <v>108</v>
      </c>
      <c r="D114" s="23" t="s">
        <v>109</v>
      </c>
      <c r="E114" s="9">
        <v>79</v>
      </c>
      <c r="F114" s="8">
        <f t="shared" si="28"/>
        <v>79</v>
      </c>
      <c r="G114" s="9">
        <v>63</v>
      </c>
      <c r="H114" s="8"/>
      <c r="I114" s="9"/>
      <c r="J114" s="8">
        <v>16</v>
      </c>
      <c r="K114" s="9"/>
      <c r="L114" s="8"/>
      <c r="M114" s="9"/>
      <c r="N114" s="8"/>
      <c r="O114" s="86" t="s">
        <v>272</v>
      </c>
    </row>
    <row r="115" spans="1:15" ht="45.75" customHeight="1">
      <c r="A115" s="76"/>
      <c r="B115" s="33" t="s">
        <v>271</v>
      </c>
      <c r="C115" s="23" t="s">
        <v>108</v>
      </c>
      <c r="D115" s="23" t="s">
        <v>109</v>
      </c>
      <c r="E115" s="9">
        <v>73.7</v>
      </c>
      <c r="F115" s="8">
        <f t="shared" si="28"/>
        <v>73.7</v>
      </c>
      <c r="G115" s="9">
        <v>52.6</v>
      </c>
      <c r="H115" s="8">
        <v>21.1</v>
      </c>
      <c r="I115" s="9"/>
      <c r="J115" s="8"/>
      <c r="K115" s="9"/>
      <c r="L115" s="8"/>
      <c r="M115" s="9"/>
      <c r="N115" s="8"/>
      <c r="O115" s="86" t="s">
        <v>273</v>
      </c>
    </row>
    <row r="116" spans="1:15" ht="45.75" customHeight="1">
      <c r="A116" s="76"/>
      <c r="B116" s="33" t="s">
        <v>271</v>
      </c>
      <c r="C116" s="23" t="s">
        <v>108</v>
      </c>
      <c r="D116" s="23" t="s">
        <v>109</v>
      </c>
      <c r="E116" s="9">
        <v>750</v>
      </c>
      <c r="F116" s="8">
        <f t="shared" si="28"/>
        <v>750</v>
      </c>
      <c r="G116" s="9">
        <v>200</v>
      </c>
      <c r="H116" s="8">
        <v>50</v>
      </c>
      <c r="I116" s="9">
        <v>50</v>
      </c>
      <c r="J116" s="8">
        <v>250</v>
      </c>
      <c r="K116" s="9"/>
      <c r="L116" s="8">
        <v>200</v>
      </c>
      <c r="M116" s="9"/>
      <c r="N116" s="8"/>
      <c r="O116" s="86" t="s">
        <v>274</v>
      </c>
    </row>
    <row r="117" spans="1:15" ht="45.75" customHeight="1">
      <c r="A117" s="76"/>
      <c r="B117" s="33" t="s">
        <v>271</v>
      </c>
      <c r="C117" s="23" t="s">
        <v>108</v>
      </c>
      <c r="D117" s="23" t="s">
        <v>109</v>
      </c>
      <c r="E117" s="9">
        <v>1200</v>
      </c>
      <c r="F117" s="8">
        <f t="shared" si="28"/>
        <v>1200</v>
      </c>
      <c r="G117" s="9">
        <v>400</v>
      </c>
      <c r="H117" s="8">
        <v>200</v>
      </c>
      <c r="I117" s="9">
        <v>100</v>
      </c>
      <c r="J117" s="8"/>
      <c r="K117" s="9">
        <v>250</v>
      </c>
      <c r="L117" s="8"/>
      <c r="M117" s="9"/>
      <c r="N117" s="8">
        <v>250</v>
      </c>
      <c r="O117" s="86" t="s">
        <v>275</v>
      </c>
    </row>
    <row r="118" spans="1:15" ht="45.75" customHeight="1">
      <c r="A118" s="76"/>
      <c r="B118" s="33" t="s">
        <v>271</v>
      </c>
      <c r="C118" s="23" t="s">
        <v>108</v>
      </c>
      <c r="D118" s="23" t="s">
        <v>109</v>
      </c>
      <c r="E118" s="9">
        <v>135</v>
      </c>
      <c r="F118" s="8">
        <f t="shared" si="28"/>
        <v>135</v>
      </c>
      <c r="G118" s="9"/>
      <c r="H118" s="8"/>
      <c r="I118" s="9"/>
      <c r="J118" s="8"/>
      <c r="K118" s="9"/>
      <c r="L118" s="8">
        <v>135</v>
      </c>
      <c r="M118" s="9"/>
      <c r="N118" s="8"/>
      <c r="O118" s="86" t="s">
        <v>276</v>
      </c>
    </row>
    <row r="119" spans="1:15" ht="45.75" customHeight="1">
      <c r="A119" s="76"/>
      <c r="B119" s="33" t="s">
        <v>271</v>
      </c>
      <c r="C119" s="23" t="s">
        <v>108</v>
      </c>
      <c r="D119" s="23" t="s">
        <v>109</v>
      </c>
      <c r="E119" s="9">
        <v>20</v>
      </c>
      <c r="F119" s="8">
        <f t="shared" si="28"/>
        <v>20</v>
      </c>
      <c r="G119" s="9"/>
      <c r="H119" s="8"/>
      <c r="I119" s="9"/>
      <c r="J119" s="8"/>
      <c r="K119" s="9">
        <v>20</v>
      </c>
      <c r="L119" s="8"/>
      <c r="M119" s="9"/>
      <c r="N119" s="8"/>
      <c r="O119" s="86" t="s">
        <v>277</v>
      </c>
    </row>
    <row r="120" spans="1:15" ht="45.75" customHeight="1">
      <c r="A120" s="76"/>
      <c r="B120" s="33" t="s">
        <v>271</v>
      </c>
      <c r="C120" s="23" t="s">
        <v>108</v>
      </c>
      <c r="D120" s="23" t="s">
        <v>109</v>
      </c>
      <c r="E120" s="9">
        <v>66.150000000000006</v>
      </c>
      <c r="F120" s="8">
        <f t="shared" si="28"/>
        <v>66.150000000000006</v>
      </c>
      <c r="G120" s="9"/>
      <c r="H120" s="8"/>
      <c r="I120" s="9"/>
      <c r="J120" s="8"/>
      <c r="K120" s="9">
        <v>4.5</v>
      </c>
      <c r="L120" s="8">
        <v>61.65</v>
      </c>
      <c r="M120" s="9"/>
      <c r="N120" s="8"/>
      <c r="O120" s="86" t="s">
        <v>278</v>
      </c>
    </row>
    <row r="121" spans="1:15" ht="45.75" customHeight="1">
      <c r="A121" s="20" t="s">
        <v>387</v>
      </c>
      <c r="B121" s="21" t="s">
        <v>110</v>
      </c>
      <c r="C121" s="21"/>
      <c r="D121" s="21"/>
      <c r="E121" s="47">
        <f>SUM(E122:E126)</f>
        <v>2610</v>
      </c>
      <c r="F121" s="47">
        <f t="shared" ref="F121:N121" si="29">SUM(F122:F126)</f>
        <v>2610</v>
      </c>
      <c r="G121" s="47">
        <f t="shared" si="29"/>
        <v>298</v>
      </c>
      <c r="H121" s="47">
        <f t="shared" si="29"/>
        <v>435</v>
      </c>
      <c r="I121" s="47">
        <f t="shared" si="29"/>
        <v>329</v>
      </c>
      <c r="J121" s="47">
        <f t="shared" si="29"/>
        <v>429</v>
      </c>
      <c r="K121" s="47">
        <f t="shared" si="29"/>
        <v>99</v>
      </c>
      <c r="L121" s="47">
        <f t="shared" si="29"/>
        <v>35</v>
      </c>
      <c r="M121" s="47">
        <f t="shared" si="29"/>
        <v>545</v>
      </c>
      <c r="N121" s="47">
        <f t="shared" si="29"/>
        <v>440</v>
      </c>
      <c r="O121" s="85"/>
    </row>
    <row r="122" spans="1:15" ht="45.75" customHeight="1">
      <c r="A122" s="76"/>
      <c r="B122" s="33" t="s">
        <v>279</v>
      </c>
      <c r="C122" s="23" t="s">
        <v>111</v>
      </c>
      <c r="D122" s="23" t="s">
        <v>112</v>
      </c>
      <c r="E122" s="9">
        <v>30</v>
      </c>
      <c r="F122" s="8">
        <f>SUM(G122:N122)</f>
        <v>30</v>
      </c>
      <c r="G122" s="9">
        <v>30</v>
      </c>
      <c r="H122" s="8"/>
      <c r="I122" s="9"/>
      <c r="J122" s="8"/>
      <c r="K122" s="9"/>
      <c r="L122" s="8"/>
      <c r="M122" s="9"/>
      <c r="N122" s="8"/>
      <c r="O122" s="86" t="s">
        <v>280</v>
      </c>
    </row>
    <row r="123" spans="1:15" ht="45.75" customHeight="1">
      <c r="A123" s="76"/>
      <c r="B123" s="33" t="s">
        <v>279</v>
      </c>
      <c r="C123" s="23" t="s">
        <v>111</v>
      </c>
      <c r="D123" s="23" t="s">
        <v>113</v>
      </c>
      <c r="E123" s="9">
        <v>220</v>
      </c>
      <c r="F123" s="8">
        <f>SUM(G123:N123)</f>
        <v>220</v>
      </c>
      <c r="G123" s="9">
        <v>150</v>
      </c>
      <c r="H123" s="8"/>
      <c r="I123" s="9"/>
      <c r="J123" s="8"/>
      <c r="K123" s="9">
        <v>70</v>
      </c>
      <c r="L123" s="8"/>
      <c r="M123" s="9"/>
      <c r="N123" s="8"/>
      <c r="O123" s="86" t="s">
        <v>281</v>
      </c>
    </row>
    <row r="124" spans="1:15" ht="45.75" customHeight="1">
      <c r="A124" s="76"/>
      <c r="B124" s="33" t="s">
        <v>279</v>
      </c>
      <c r="C124" s="23" t="s">
        <v>111</v>
      </c>
      <c r="D124" s="23" t="s">
        <v>114</v>
      </c>
      <c r="E124" s="9">
        <v>210</v>
      </c>
      <c r="F124" s="8">
        <f>SUM(G124:N124)</f>
        <v>210</v>
      </c>
      <c r="G124" s="9">
        <v>60</v>
      </c>
      <c r="H124" s="8">
        <v>20</v>
      </c>
      <c r="I124" s="9">
        <v>20</v>
      </c>
      <c r="J124" s="8">
        <v>20</v>
      </c>
      <c r="K124" s="9">
        <v>20</v>
      </c>
      <c r="L124" s="8">
        <v>20</v>
      </c>
      <c r="M124" s="9">
        <v>30</v>
      </c>
      <c r="N124" s="8">
        <v>20</v>
      </c>
      <c r="O124" s="86" t="s">
        <v>282</v>
      </c>
    </row>
    <row r="125" spans="1:15" ht="45.75" customHeight="1">
      <c r="A125" s="76"/>
      <c r="B125" s="33" t="s">
        <v>279</v>
      </c>
      <c r="C125" s="23" t="s">
        <v>111</v>
      </c>
      <c r="D125" s="23" t="s">
        <v>114</v>
      </c>
      <c r="E125" s="9">
        <v>150</v>
      </c>
      <c r="F125" s="8">
        <f>SUM(G125:N125)</f>
        <v>150</v>
      </c>
      <c r="G125" s="9">
        <v>58</v>
      </c>
      <c r="H125" s="8">
        <v>15</v>
      </c>
      <c r="I125" s="9">
        <v>9</v>
      </c>
      <c r="J125" s="8">
        <v>9</v>
      </c>
      <c r="K125" s="9">
        <v>9</v>
      </c>
      <c r="L125" s="8">
        <v>15</v>
      </c>
      <c r="M125" s="9">
        <v>15</v>
      </c>
      <c r="N125" s="8">
        <v>20</v>
      </c>
      <c r="O125" s="86" t="s">
        <v>283</v>
      </c>
    </row>
    <row r="126" spans="1:15" ht="45.75" customHeight="1">
      <c r="A126" s="76"/>
      <c r="B126" s="33" t="s">
        <v>279</v>
      </c>
      <c r="C126" s="23" t="s">
        <v>115</v>
      </c>
      <c r="D126" s="23" t="s">
        <v>116</v>
      </c>
      <c r="E126" s="9">
        <v>2000</v>
      </c>
      <c r="F126" s="8">
        <v>2000</v>
      </c>
      <c r="G126" s="9"/>
      <c r="H126" s="8">
        <v>400</v>
      </c>
      <c r="I126" s="9">
        <v>300</v>
      </c>
      <c r="J126" s="8">
        <v>400</v>
      </c>
      <c r="K126" s="9"/>
      <c r="L126" s="8"/>
      <c r="M126" s="9">
        <v>500</v>
      </c>
      <c r="N126" s="8">
        <v>400</v>
      </c>
      <c r="O126" s="86" t="s">
        <v>284</v>
      </c>
    </row>
    <row r="127" spans="1:15" ht="45.75" customHeight="1">
      <c r="A127" s="20" t="s">
        <v>388</v>
      </c>
      <c r="B127" s="21" t="s">
        <v>117</v>
      </c>
      <c r="C127" s="21"/>
      <c r="D127" s="21"/>
      <c r="E127" s="47">
        <f>SUM(E128:E132)</f>
        <v>5974.5564000000004</v>
      </c>
      <c r="F127" s="47">
        <f t="shared" ref="F127:N127" si="30">SUM(F128:F132)</f>
        <v>5974.5564000000004</v>
      </c>
      <c r="G127" s="47">
        <f t="shared" si="30"/>
        <v>136.76</v>
      </c>
      <c r="H127" s="47">
        <f t="shared" si="30"/>
        <v>464.67150000000004</v>
      </c>
      <c r="I127" s="47">
        <f t="shared" si="30"/>
        <v>1187.2445</v>
      </c>
      <c r="J127" s="47">
        <f t="shared" si="30"/>
        <v>2113.2597000000001</v>
      </c>
      <c r="K127" s="47">
        <f t="shared" si="30"/>
        <v>665.83989999999994</v>
      </c>
      <c r="L127" s="47">
        <f t="shared" si="30"/>
        <v>446.94659999999999</v>
      </c>
      <c r="M127" s="47">
        <f t="shared" si="30"/>
        <v>443.29320000000001</v>
      </c>
      <c r="N127" s="47">
        <f t="shared" si="30"/>
        <v>516.54099999999994</v>
      </c>
      <c r="O127" s="85"/>
    </row>
    <row r="128" spans="1:15" ht="45.75" customHeight="1">
      <c r="A128" s="76"/>
      <c r="B128" s="32" t="s">
        <v>118</v>
      </c>
      <c r="C128" s="23" t="s">
        <v>119</v>
      </c>
      <c r="D128" s="23" t="s">
        <v>120</v>
      </c>
      <c r="E128" s="9">
        <v>2648.76</v>
      </c>
      <c r="F128" s="8">
        <f>SUM(G128:N128)</f>
        <v>2648.76</v>
      </c>
      <c r="G128" s="9">
        <v>136.76</v>
      </c>
      <c r="H128" s="8"/>
      <c r="I128" s="9">
        <v>800</v>
      </c>
      <c r="J128" s="8">
        <v>600</v>
      </c>
      <c r="K128" s="9">
        <v>400</v>
      </c>
      <c r="L128" s="8">
        <v>192</v>
      </c>
      <c r="M128" s="9">
        <v>120</v>
      </c>
      <c r="N128" s="8">
        <v>400</v>
      </c>
      <c r="O128" s="86" t="s">
        <v>285</v>
      </c>
    </row>
    <row r="129" spans="1:15" ht="45.75" customHeight="1">
      <c r="A129" s="76"/>
      <c r="B129" s="32" t="s">
        <v>263</v>
      </c>
      <c r="C129" s="23" t="s">
        <v>106</v>
      </c>
      <c r="D129" s="23" t="s">
        <v>107</v>
      </c>
      <c r="E129" s="9">
        <v>1135.7963999999999</v>
      </c>
      <c r="F129" s="8">
        <f>SUM(G129:N129)</f>
        <v>1135.7963999999999</v>
      </c>
      <c r="G129" s="9"/>
      <c r="H129" s="8">
        <v>224.67150000000001</v>
      </c>
      <c r="I129" s="9">
        <v>282.24450000000002</v>
      </c>
      <c r="J129" s="8">
        <v>13.2597</v>
      </c>
      <c r="K129" s="9">
        <v>205.8399</v>
      </c>
      <c r="L129" s="8">
        <v>254.94659999999999</v>
      </c>
      <c r="M129" s="9">
        <v>38.293199999999999</v>
      </c>
      <c r="N129" s="8">
        <v>116.541</v>
      </c>
      <c r="O129" s="86" t="s">
        <v>286</v>
      </c>
    </row>
    <row r="130" spans="1:15" ht="45.75" customHeight="1">
      <c r="A130" s="76"/>
      <c r="B130" s="32" t="s">
        <v>263</v>
      </c>
      <c r="C130" s="23" t="s">
        <v>106</v>
      </c>
      <c r="D130" s="23" t="s">
        <v>107</v>
      </c>
      <c r="E130" s="9">
        <v>1755</v>
      </c>
      <c r="F130" s="8">
        <f>SUM(G130:N130)</f>
        <v>1755</v>
      </c>
      <c r="G130" s="9"/>
      <c r="H130" s="8">
        <v>90</v>
      </c>
      <c r="I130" s="9">
        <v>105</v>
      </c>
      <c r="J130" s="8">
        <v>1500</v>
      </c>
      <c r="K130" s="9">
        <v>60</v>
      </c>
      <c r="L130" s="8"/>
      <c r="M130" s="9"/>
      <c r="N130" s="8"/>
      <c r="O130" s="86" t="s">
        <v>287</v>
      </c>
    </row>
    <row r="131" spans="1:15" ht="45.75" customHeight="1">
      <c r="A131" s="76"/>
      <c r="B131" s="33" t="s">
        <v>288</v>
      </c>
      <c r="C131" s="23" t="s">
        <v>121</v>
      </c>
      <c r="D131" s="23" t="s">
        <v>122</v>
      </c>
      <c r="E131" s="9">
        <v>300</v>
      </c>
      <c r="F131" s="8">
        <f>SUM(G131:N131)</f>
        <v>300</v>
      </c>
      <c r="G131" s="9"/>
      <c r="H131" s="8">
        <v>150</v>
      </c>
      <c r="I131" s="9"/>
      <c r="J131" s="8"/>
      <c r="K131" s="9"/>
      <c r="L131" s="8"/>
      <c r="M131" s="9">
        <v>150</v>
      </c>
      <c r="N131" s="8"/>
      <c r="O131" s="86" t="s">
        <v>289</v>
      </c>
    </row>
    <row r="132" spans="1:15" ht="45.75" customHeight="1">
      <c r="A132" s="76"/>
      <c r="B132" s="33" t="s">
        <v>288</v>
      </c>
      <c r="C132" s="23" t="s">
        <v>121</v>
      </c>
      <c r="D132" s="23" t="s">
        <v>122</v>
      </c>
      <c r="E132" s="9">
        <v>135</v>
      </c>
      <c r="F132" s="8">
        <f>SUM(G132:N132)</f>
        <v>135</v>
      </c>
      <c r="G132" s="9"/>
      <c r="H132" s="8"/>
      <c r="I132" s="9"/>
      <c r="J132" s="8"/>
      <c r="K132" s="9"/>
      <c r="L132" s="8"/>
      <c r="M132" s="9">
        <v>135</v>
      </c>
      <c r="N132" s="8"/>
      <c r="O132" s="86" t="s">
        <v>290</v>
      </c>
    </row>
    <row r="133" spans="1:15" ht="45.75" customHeight="1">
      <c r="A133" s="19" t="s">
        <v>389</v>
      </c>
      <c r="B133" s="49" t="s">
        <v>301</v>
      </c>
      <c r="C133" s="50"/>
      <c r="D133" s="50"/>
      <c r="E133" s="47">
        <f>SUM(E134)</f>
        <v>3727.04</v>
      </c>
      <c r="F133" s="47">
        <f t="shared" ref="F133:N133" si="31">SUM(F134)</f>
        <v>3727.04</v>
      </c>
      <c r="G133" s="47">
        <f t="shared" si="31"/>
        <v>0</v>
      </c>
      <c r="H133" s="47">
        <f t="shared" si="31"/>
        <v>471.2</v>
      </c>
      <c r="I133" s="47">
        <f t="shared" si="31"/>
        <v>834.48</v>
      </c>
      <c r="J133" s="47">
        <f t="shared" si="31"/>
        <v>506.16</v>
      </c>
      <c r="K133" s="47">
        <f t="shared" si="31"/>
        <v>319.2</v>
      </c>
      <c r="L133" s="47">
        <f t="shared" si="31"/>
        <v>877.04</v>
      </c>
      <c r="M133" s="47">
        <f t="shared" si="31"/>
        <v>238.64</v>
      </c>
      <c r="N133" s="47">
        <f t="shared" si="31"/>
        <v>480.32</v>
      </c>
      <c r="O133" s="89"/>
    </row>
    <row r="134" spans="1:15" ht="45.75" customHeight="1">
      <c r="A134" s="76"/>
      <c r="B134" s="39" t="s">
        <v>302</v>
      </c>
      <c r="C134" s="37" t="s">
        <v>303</v>
      </c>
      <c r="D134" s="37" t="s">
        <v>304</v>
      </c>
      <c r="E134" s="9">
        <v>3727.04</v>
      </c>
      <c r="F134" s="8">
        <v>3727.04</v>
      </c>
      <c r="G134" s="9">
        <v>0</v>
      </c>
      <c r="H134" s="8">
        <v>471.2</v>
      </c>
      <c r="I134" s="9">
        <v>834.48</v>
      </c>
      <c r="J134" s="8">
        <v>506.16</v>
      </c>
      <c r="K134" s="9">
        <v>319.2</v>
      </c>
      <c r="L134" s="8">
        <v>877.04</v>
      </c>
      <c r="M134" s="9">
        <v>238.64</v>
      </c>
      <c r="N134" s="8">
        <v>480.32</v>
      </c>
      <c r="O134" s="77" t="s">
        <v>305</v>
      </c>
    </row>
    <row r="135" spans="1:15" ht="45.75" customHeight="1">
      <c r="A135" s="19" t="s">
        <v>396</v>
      </c>
      <c r="B135" s="55" t="s">
        <v>397</v>
      </c>
      <c r="C135" s="54"/>
      <c r="D135" s="54"/>
      <c r="E135" s="47"/>
      <c r="F135" s="47"/>
      <c r="G135" s="47"/>
      <c r="H135" s="47"/>
      <c r="I135" s="47"/>
      <c r="J135" s="47"/>
      <c r="K135" s="47"/>
      <c r="L135" s="47"/>
      <c r="M135" s="47"/>
      <c r="N135" s="47"/>
      <c r="O135" s="89" t="s">
        <v>184</v>
      </c>
    </row>
    <row r="136" spans="1:15" ht="45.75" customHeight="1">
      <c r="A136" s="19" t="s">
        <v>390</v>
      </c>
      <c r="B136" s="51" t="s">
        <v>306</v>
      </c>
      <c r="C136" s="52"/>
      <c r="D136" s="53"/>
      <c r="E136" s="47">
        <f>SUM(E137:E139)</f>
        <v>26523</v>
      </c>
      <c r="F136" s="47">
        <f t="shared" ref="F136:N136" si="32">SUM(F137:F139)</f>
        <v>26523</v>
      </c>
      <c r="G136" s="47">
        <f t="shared" si="32"/>
        <v>0</v>
      </c>
      <c r="H136" s="47">
        <f t="shared" si="32"/>
        <v>4278</v>
      </c>
      <c r="I136" s="47">
        <f t="shared" si="32"/>
        <v>4879</v>
      </c>
      <c r="J136" s="47">
        <f t="shared" si="32"/>
        <v>4730</v>
      </c>
      <c r="K136" s="47">
        <f t="shared" si="32"/>
        <v>5920</v>
      </c>
      <c r="L136" s="47">
        <f t="shared" si="32"/>
        <v>3374</v>
      </c>
      <c r="M136" s="47">
        <f t="shared" si="32"/>
        <v>1750</v>
      </c>
      <c r="N136" s="47">
        <f t="shared" si="32"/>
        <v>1592</v>
      </c>
      <c r="O136" s="89"/>
    </row>
    <row r="137" spans="1:15" ht="45.75" customHeight="1">
      <c r="A137" s="76"/>
      <c r="B137" s="39" t="s">
        <v>307</v>
      </c>
      <c r="C137" s="37" t="s">
        <v>308</v>
      </c>
      <c r="D137" s="38" t="s">
        <v>309</v>
      </c>
      <c r="E137" s="9">
        <v>19835</v>
      </c>
      <c r="F137" s="8">
        <f>SUM(G137:N137)</f>
        <v>19835</v>
      </c>
      <c r="G137" s="9">
        <v>0</v>
      </c>
      <c r="H137" s="8">
        <v>3001</v>
      </c>
      <c r="I137" s="9">
        <v>3418</v>
      </c>
      <c r="J137" s="8">
        <v>3822</v>
      </c>
      <c r="K137" s="9">
        <v>4862</v>
      </c>
      <c r="L137" s="8">
        <v>2384</v>
      </c>
      <c r="M137" s="9">
        <v>1230</v>
      </c>
      <c r="N137" s="8">
        <v>1118</v>
      </c>
      <c r="O137" s="123" t="s">
        <v>310</v>
      </c>
    </row>
    <row r="138" spans="1:15" ht="45.75" customHeight="1">
      <c r="A138" s="76"/>
      <c r="B138" s="39" t="s">
        <v>311</v>
      </c>
      <c r="C138" s="37" t="s">
        <v>308</v>
      </c>
      <c r="D138" s="38" t="s">
        <v>309</v>
      </c>
      <c r="E138" s="9">
        <v>6471</v>
      </c>
      <c r="F138" s="8">
        <v>6471</v>
      </c>
      <c r="G138" s="9">
        <v>0</v>
      </c>
      <c r="H138" s="8">
        <v>1245</v>
      </c>
      <c r="I138" s="9">
        <v>1424</v>
      </c>
      <c r="J138" s="8">
        <v>862</v>
      </c>
      <c r="K138" s="9">
        <v>1006</v>
      </c>
      <c r="L138" s="8">
        <v>965</v>
      </c>
      <c r="M138" s="9">
        <v>507</v>
      </c>
      <c r="N138" s="8">
        <v>462</v>
      </c>
      <c r="O138" s="123"/>
    </row>
    <row r="139" spans="1:15" ht="45.75" customHeight="1">
      <c r="A139" s="76"/>
      <c r="B139" s="39" t="s">
        <v>312</v>
      </c>
      <c r="C139" s="37" t="s">
        <v>313</v>
      </c>
      <c r="D139" s="38" t="s">
        <v>314</v>
      </c>
      <c r="E139" s="9">
        <v>217</v>
      </c>
      <c r="F139" s="8">
        <v>217</v>
      </c>
      <c r="G139" s="9">
        <v>0</v>
      </c>
      <c r="H139" s="8">
        <v>32</v>
      </c>
      <c r="I139" s="9">
        <v>37</v>
      </c>
      <c r="J139" s="8">
        <v>46</v>
      </c>
      <c r="K139" s="9">
        <v>52</v>
      </c>
      <c r="L139" s="8">
        <v>25</v>
      </c>
      <c r="M139" s="9">
        <v>13</v>
      </c>
      <c r="N139" s="8">
        <v>12</v>
      </c>
      <c r="O139" s="123"/>
    </row>
    <row r="140" spans="1:15" ht="45.75" customHeight="1">
      <c r="A140" s="19" t="s">
        <v>391</v>
      </c>
      <c r="B140" s="51" t="s">
        <v>315</v>
      </c>
      <c r="C140" s="54"/>
      <c r="D140" s="53"/>
      <c r="E140" s="47">
        <f t="shared" ref="E140:N140" si="33">SUM(E141:E141)</f>
        <v>6094</v>
      </c>
      <c r="F140" s="47">
        <f t="shared" si="33"/>
        <v>6094</v>
      </c>
      <c r="G140" s="47">
        <f t="shared" si="33"/>
        <v>45</v>
      </c>
      <c r="H140" s="47">
        <f t="shared" si="33"/>
        <v>300</v>
      </c>
      <c r="I140" s="47">
        <f t="shared" si="33"/>
        <v>1836</v>
      </c>
      <c r="J140" s="47">
        <f t="shared" si="33"/>
        <v>200</v>
      </c>
      <c r="K140" s="47">
        <f t="shared" si="33"/>
        <v>1363</v>
      </c>
      <c r="L140" s="47">
        <f t="shared" si="33"/>
        <v>1046</v>
      </c>
      <c r="M140" s="47">
        <f t="shared" si="33"/>
        <v>407</v>
      </c>
      <c r="N140" s="47">
        <f t="shared" si="33"/>
        <v>897</v>
      </c>
      <c r="O140" s="89"/>
    </row>
    <row r="141" spans="1:15" ht="45.75" customHeight="1">
      <c r="A141" s="76"/>
      <c r="B141" s="39" t="s">
        <v>316</v>
      </c>
      <c r="C141" s="37" t="s">
        <v>317</v>
      </c>
      <c r="D141" s="37" t="s">
        <v>318</v>
      </c>
      <c r="E141" s="9">
        <v>6094</v>
      </c>
      <c r="F141" s="8">
        <v>6094</v>
      </c>
      <c r="G141" s="9">
        <v>45</v>
      </c>
      <c r="H141" s="8">
        <v>300</v>
      </c>
      <c r="I141" s="9">
        <v>1836</v>
      </c>
      <c r="J141" s="8">
        <v>200</v>
      </c>
      <c r="K141" s="9">
        <v>1363</v>
      </c>
      <c r="L141" s="8">
        <v>1046</v>
      </c>
      <c r="M141" s="9">
        <v>407</v>
      </c>
      <c r="N141" s="8">
        <v>897</v>
      </c>
      <c r="O141" s="77" t="s">
        <v>319</v>
      </c>
    </row>
    <row r="142" spans="1:15" ht="45.75" customHeight="1">
      <c r="A142" s="19" t="s">
        <v>398</v>
      </c>
      <c r="B142" s="56" t="s">
        <v>296</v>
      </c>
      <c r="C142" s="50"/>
      <c r="D142" s="19"/>
      <c r="E142" s="47">
        <f>SUM(E143)</f>
        <v>3493</v>
      </c>
      <c r="F142" s="47">
        <f t="shared" ref="F142:N142" si="34">SUM(F143)</f>
        <v>3493</v>
      </c>
      <c r="G142" s="47">
        <f t="shared" si="34"/>
        <v>643</v>
      </c>
      <c r="H142" s="47">
        <f t="shared" si="34"/>
        <v>525</v>
      </c>
      <c r="I142" s="47">
        <f t="shared" si="34"/>
        <v>525</v>
      </c>
      <c r="J142" s="47">
        <f t="shared" si="34"/>
        <v>600</v>
      </c>
      <c r="K142" s="47">
        <f t="shared" si="34"/>
        <v>340</v>
      </c>
      <c r="L142" s="47">
        <f t="shared" si="34"/>
        <v>400</v>
      </c>
      <c r="M142" s="47">
        <f t="shared" si="34"/>
        <v>180</v>
      </c>
      <c r="N142" s="47">
        <f t="shared" si="34"/>
        <v>280</v>
      </c>
      <c r="O142" s="90"/>
    </row>
    <row r="143" spans="1:15" ht="45.75" customHeight="1">
      <c r="A143" s="76"/>
      <c r="B143" s="36" t="s">
        <v>297</v>
      </c>
      <c r="C143" s="37" t="s">
        <v>298</v>
      </c>
      <c r="D143" s="38" t="s">
        <v>299</v>
      </c>
      <c r="E143" s="9">
        <v>3493</v>
      </c>
      <c r="F143" s="8">
        <v>3493</v>
      </c>
      <c r="G143" s="9">
        <v>643</v>
      </c>
      <c r="H143" s="8">
        <v>525</v>
      </c>
      <c r="I143" s="9">
        <v>525</v>
      </c>
      <c r="J143" s="8">
        <v>600</v>
      </c>
      <c r="K143" s="9">
        <v>340</v>
      </c>
      <c r="L143" s="8">
        <v>400</v>
      </c>
      <c r="M143" s="9">
        <v>180</v>
      </c>
      <c r="N143" s="8">
        <v>280</v>
      </c>
      <c r="O143" s="77" t="s">
        <v>300</v>
      </c>
    </row>
    <row r="144" spans="1:15" ht="45.75" customHeight="1">
      <c r="A144" s="35" t="s">
        <v>395</v>
      </c>
      <c r="B144" s="40" t="s">
        <v>320</v>
      </c>
      <c r="C144" s="43"/>
      <c r="D144" s="42"/>
      <c r="E144" s="47">
        <f>SUM(E145:E147)</f>
        <v>240.45999999999998</v>
      </c>
      <c r="F144" s="47">
        <f t="shared" ref="F144:N144" si="35">SUM(F145:F147)</f>
        <v>240.46</v>
      </c>
      <c r="G144" s="47">
        <f t="shared" si="35"/>
        <v>10.56</v>
      </c>
      <c r="H144" s="47">
        <f t="shared" si="35"/>
        <v>41.26</v>
      </c>
      <c r="I144" s="47">
        <f t="shared" si="35"/>
        <v>52.949999999999996</v>
      </c>
      <c r="J144" s="47">
        <f t="shared" si="35"/>
        <v>21.650000000000002</v>
      </c>
      <c r="K144" s="47">
        <f t="shared" si="35"/>
        <v>21.91</v>
      </c>
      <c r="L144" s="47">
        <f t="shared" si="35"/>
        <v>31.33</v>
      </c>
      <c r="M144" s="47">
        <f t="shared" si="35"/>
        <v>37.15</v>
      </c>
      <c r="N144" s="47">
        <f t="shared" si="35"/>
        <v>23.65</v>
      </c>
      <c r="O144" s="91"/>
    </row>
    <row r="145" spans="1:15" ht="45.75" customHeight="1">
      <c r="A145" s="76"/>
      <c r="B145" s="39" t="s">
        <v>321</v>
      </c>
      <c r="C145" s="37" t="s">
        <v>322</v>
      </c>
      <c r="D145" s="37" t="s">
        <v>323</v>
      </c>
      <c r="E145" s="9">
        <v>65.66</v>
      </c>
      <c r="F145" s="8">
        <f>SUM(G145:N145)</f>
        <v>65.66</v>
      </c>
      <c r="G145" s="9">
        <v>10.56</v>
      </c>
      <c r="H145" s="8">
        <v>7.38</v>
      </c>
      <c r="I145" s="9">
        <f>3.33+26.4</f>
        <v>29.729999999999997</v>
      </c>
      <c r="J145" s="8">
        <v>0.99</v>
      </c>
      <c r="K145" s="9">
        <v>3.09</v>
      </c>
      <c r="L145" s="8">
        <v>2.21</v>
      </c>
      <c r="M145" s="9">
        <v>8.4</v>
      </c>
      <c r="N145" s="8">
        <v>3.3</v>
      </c>
      <c r="O145" s="124" t="s">
        <v>324</v>
      </c>
    </row>
    <row r="146" spans="1:15" ht="45.75" customHeight="1">
      <c r="A146" s="76"/>
      <c r="B146" s="39" t="s">
        <v>325</v>
      </c>
      <c r="C146" s="37" t="s">
        <v>326</v>
      </c>
      <c r="D146" s="37" t="s">
        <v>327</v>
      </c>
      <c r="E146" s="9">
        <v>52.75</v>
      </c>
      <c r="F146" s="8">
        <v>52.75</v>
      </c>
      <c r="G146" s="9">
        <v>0</v>
      </c>
      <c r="H146" s="8">
        <v>13.2</v>
      </c>
      <c r="I146" s="9">
        <v>5.94</v>
      </c>
      <c r="J146" s="8">
        <v>5.44</v>
      </c>
      <c r="K146" s="9">
        <v>3.94</v>
      </c>
      <c r="L146" s="8">
        <v>12.94</v>
      </c>
      <c r="M146" s="9">
        <v>5.5</v>
      </c>
      <c r="N146" s="8">
        <v>5.79</v>
      </c>
      <c r="O146" s="124"/>
    </row>
    <row r="147" spans="1:15" ht="45.75" customHeight="1">
      <c r="A147" s="76"/>
      <c r="B147" s="39" t="s">
        <v>328</v>
      </c>
      <c r="C147" s="37" t="s">
        <v>322</v>
      </c>
      <c r="D147" s="37" t="s">
        <v>329</v>
      </c>
      <c r="E147" s="9">
        <v>122.05</v>
      </c>
      <c r="F147" s="8">
        <f>SUM(G147:N147)</f>
        <v>122.05000000000001</v>
      </c>
      <c r="G147" s="9">
        <v>0</v>
      </c>
      <c r="H147" s="8">
        <v>20.68</v>
      </c>
      <c r="I147" s="9">
        <f>14.13+3.15</f>
        <v>17.28</v>
      </c>
      <c r="J147" s="8">
        <v>15.22</v>
      </c>
      <c r="K147" s="9">
        <v>14.88</v>
      </c>
      <c r="L147" s="8">
        <v>16.18</v>
      </c>
      <c r="M147" s="9">
        <f>19.4+3.85</f>
        <v>23.25</v>
      </c>
      <c r="N147" s="8">
        <f>11.41+3.15</f>
        <v>14.56</v>
      </c>
      <c r="O147" s="124"/>
    </row>
    <row r="148" spans="1:15" ht="45.75" customHeight="1">
      <c r="A148" s="35" t="s">
        <v>392</v>
      </c>
      <c r="B148" s="40" t="s">
        <v>330</v>
      </c>
      <c r="C148" s="41"/>
      <c r="D148" s="42"/>
      <c r="E148" s="47">
        <f>SUM(E149:E154)</f>
        <v>5280.0300000000007</v>
      </c>
      <c r="F148" s="47">
        <f t="shared" ref="F148:N148" si="36">SUM(F149:F154)</f>
        <v>5280.0300000000007</v>
      </c>
      <c r="G148" s="47">
        <f t="shared" si="36"/>
        <v>307.08</v>
      </c>
      <c r="H148" s="47">
        <f t="shared" si="36"/>
        <v>816.94</v>
      </c>
      <c r="I148" s="47">
        <f t="shared" si="36"/>
        <v>819.47</v>
      </c>
      <c r="J148" s="47">
        <f t="shared" si="36"/>
        <v>1134.1100000000001</v>
      </c>
      <c r="K148" s="47">
        <f t="shared" si="36"/>
        <v>1034.1600000000001</v>
      </c>
      <c r="L148" s="47">
        <f t="shared" si="36"/>
        <v>503.1</v>
      </c>
      <c r="M148" s="47">
        <f t="shared" si="36"/>
        <v>301.25</v>
      </c>
      <c r="N148" s="47">
        <f t="shared" si="36"/>
        <v>363.92</v>
      </c>
      <c r="O148" s="91"/>
    </row>
    <row r="149" spans="1:15" ht="45.75" customHeight="1">
      <c r="A149" s="76"/>
      <c r="B149" s="36" t="s">
        <v>331</v>
      </c>
      <c r="C149" s="37" t="s">
        <v>332</v>
      </c>
      <c r="D149" s="37" t="s">
        <v>333</v>
      </c>
      <c r="E149" s="9">
        <v>2477</v>
      </c>
      <c r="F149" s="8">
        <v>2477</v>
      </c>
      <c r="G149" s="9">
        <v>0</v>
      </c>
      <c r="H149" s="8">
        <v>400</v>
      </c>
      <c r="I149" s="9">
        <v>431</v>
      </c>
      <c r="J149" s="8">
        <v>580</v>
      </c>
      <c r="K149" s="9">
        <v>547</v>
      </c>
      <c r="L149" s="8">
        <v>248</v>
      </c>
      <c r="M149" s="9">
        <v>130</v>
      </c>
      <c r="N149" s="8">
        <v>141</v>
      </c>
      <c r="O149" s="124" t="s">
        <v>334</v>
      </c>
    </row>
    <row r="150" spans="1:15" ht="45.75" customHeight="1">
      <c r="A150" s="76"/>
      <c r="B150" s="36" t="s">
        <v>335</v>
      </c>
      <c r="C150" s="37" t="s">
        <v>336</v>
      </c>
      <c r="D150" s="37" t="s">
        <v>337</v>
      </c>
      <c r="E150" s="9">
        <v>32.880000000000003</v>
      </c>
      <c r="F150" s="8">
        <f>SUM(G150:N150)</f>
        <v>32.879999999999995</v>
      </c>
      <c r="G150" s="9">
        <v>0</v>
      </c>
      <c r="H150" s="8">
        <v>5.3</v>
      </c>
      <c r="I150" s="9">
        <v>5.59</v>
      </c>
      <c r="J150" s="8">
        <v>7.77</v>
      </c>
      <c r="K150" s="9">
        <v>7.2</v>
      </c>
      <c r="L150" s="8">
        <v>3.29</v>
      </c>
      <c r="M150" s="9">
        <v>1.86</v>
      </c>
      <c r="N150" s="8">
        <v>1.87</v>
      </c>
      <c r="O150" s="124"/>
    </row>
    <row r="151" spans="1:15" ht="45.75" customHeight="1">
      <c r="A151" s="76"/>
      <c r="B151" s="36" t="s">
        <v>338</v>
      </c>
      <c r="C151" s="37" t="s">
        <v>339</v>
      </c>
      <c r="D151" s="37" t="s">
        <v>340</v>
      </c>
      <c r="E151" s="9">
        <v>1691.43</v>
      </c>
      <c r="F151" s="8">
        <v>1691.43</v>
      </c>
      <c r="G151" s="9">
        <v>301.08</v>
      </c>
      <c r="H151" s="8">
        <v>246.88</v>
      </c>
      <c r="I151" s="9">
        <v>207.33</v>
      </c>
      <c r="J151" s="8">
        <v>235.08</v>
      </c>
      <c r="K151" s="9">
        <v>279.02999999999997</v>
      </c>
      <c r="L151" s="8">
        <v>153.84</v>
      </c>
      <c r="M151" s="9">
        <v>112.19</v>
      </c>
      <c r="N151" s="8">
        <v>156</v>
      </c>
      <c r="O151" s="77" t="s">
        <v>341</v>
      </c>
    </row>
    <row r="152" spans="1:15" ht="45.75" customHeight="1">
      <c r="A152" s="76"/>
      <c r="B152" s="36" t="s">
        <v>342</v>
      </c>
      <c r="C152" s="37" t="s">
        <v>343</v>
      </c>
      <c r="D152" s="37" t="s">
        <v>344</v>
      </c>
      <c r="E152" s="9">
        <v>60</v>
      </c>
      <c r="F152" s="8">
        <v>60</v>
      </c>
      <c r="G152" s="9"/>
      <c r="H152" s="8"/>
      <c r="I152" s="9"/>
      <c r="J152" s="8">
        <v>60</v>
      </c>
      <c r="K152" s="9"/>
      <c r="L152" s="8"/>
      <c r="M152" s="9"/>
      <c r="N152" s="8"/>
      <c r="O152" s="77" t="s">
        <v>345</v>
      </c>
    </row>
    <row r="153" spans="1:15" ht="45.75" customHeight="1">
      <c r="A153" s="76"/>
      <c r="B153" s="36" t="s">
        <v>346</v>
      </c>
      <c r="C153" s="37" t="s">
        <v>347</v>
      </c>
      <c r="D153" s="37" t="s">
        <v>348</v>
      </c>
      <c r="E153" s="9">
        <v>90</v>
      </c>
      <c r="F153" s="8">
        <v>90</v>
      </c>
      <c r="G153" s="9">
        <v>5</v>
      </c>
      <c r="H153" s="8">
        <v>15</v>
      </c>
      <c r="I153" s="9"/>
      <c r="J153" s="8">
        <v>40</v>
      </c>
      <c r="K153" s="9">
        <v>15</v>
      </c>
      <c r="L153" s="8"/>
      <c r="M153" s="9"/>
      <c r="N153" s="8">
        <v>15</v>
      </c>
      <c r="O153" s="77" t="s">
        <v>349</v>
      </c>
    </row>
    <row r="154" spans="1:15" ht="45.75" customHeight="1">
      <c r="A154" s="76"/>
      <c r="B154" s="36" t="s">
        <v>350</v>
      </c>
      <c r="C154" s="37" t="s">
        <v>351</v>
      </c>
      <c r="D154" s="37" t="s">
        <v>352</v>
      </c>
      <c r="E154" s="9">
        <v>928.72</v>
      </c>
      <c r="F154" s="8">
        <v>928.72</v>
      </c>
      <c r="G154" s="9">
        <v>1</v>
      </c>
      <c r="H154" s="8">
        <v>149.76</v>
      </c>
      <c r="I154" s="9">
        <v>175.55</v>
      </c>
      <c r="J154" s="8">
        <v>211.26</v>
      </c>
      <c r="K154" s="9">
        <v>185.93</v>
      </c>
      <c r="L154" s="8">
        <v>97.97</v>
      </c>
      <c r="M154" s="9">
        <v>57.2</v>
      </c>
      <c r="N154" s="8">
        <v>50.05</v>
      </c>
      <c r="O154" s="77" t="s">
        <v>353</v>
      </c>
    </row>
    <row r="155" spans="1:15" ht="45.75" customHeight="1">
      <c r="A155" s="35" t="s">
        <v>393</v>
      </c>
      <c r="B155" s="40" t="s">
        <v>354</v>
      </c>
      <c r="C155" s="43"/>
      <c r="D155" s="53"/>
      <c r="E155" s="47">
        <f>SUM(E156)</f>
        <v>971</v>
      </c>
      <c r="F155" s="47">
        <f t="shared" ref="F155:N155" si="37">SUM(F156)</f>
        <v>971</v>
      </c>
      <c r="G155" s="47">
        <f t="shared" si="37"/>
        <v>0</v>
      </c>
      <c r="H155" s="47">
        <f t="shared" si="37"/>
        <v>129</v>
      </c>
      <c r="I155" s="47">
        <f t="shared" si="37"/>
        <v>176</v>
      </c>
      <c r="J155" s="47">
        <f t="shared" si="37"/>
        <v>232</v>
      </c>
      <c r="K155" s="47">
        <f t="shared" si="37"/>
        <v>165</v>
      </c>
      <c r="L155" s="47">
        <f t="shared" si="37"/>
        <v>122</v>
      </c>
      <c r="M155" s="47">
        <f t="shared" si="37"/>
        <v>75</v>
      </c>
      <c r="N155" s="47">
        <f t="shared" si="37"/>
        <v>72</v>
      </c>
      <c r="O155" s="89"/>
    </row>
    <row r="156" spans="1:15" ht="45.75" customHeight="1">
      <c r="A156" s="76"/>
      <c r="B156" s="36" t="s">
        <v>355</v>
      </c>
      <c r="C156" s="37" t="s">
        <v>356</v>
      </c>
      <c r="D156" s="37" t="s">
        <v>357</v>
      </c>
      <c r="E156" s="9">
        <v>971</v>
      </c>
      <c r="F156" s="8">
        <v>971</v>
      </c>
      <c r="G156" s="9">
        <v>0</v>
      </c>
      <c r="H156" s="8">
        <v>129</v>
      </c>
      <c r="I156" s="9">
        <v>176</v>
      </c>
      <c r="J156" s="8">
        <v>232</v>
      </c>
      <c r="K156" s="9">
        <v>165</v>
      </c>
      <c r="L156" s="8">
        <v>122</v>
      </c>
      <c r="M156" s="9">
        <v>75</v>
      </c>
      <c r="N156" s="8">
        <v>72</v>
      </c>
      <c r="O156" s="77" t="s">
        <v>358</v>
      </c>
    </row>
    <row r="157" spans="1:15" ht="45.75" customHeight="1">
      <c r="A157" s="19" t="s">
        <v>394</v>
      </c>
      <c r="B157" s="51" t="s">
        <v>359</v>
      </c>
      <c r="C157" s="52"/>
      <c r="D157" s="53"/>
      <c r="E157" s="47">
        <f>SUM(E158:E159)</f>
        <v>3146</v>
      </c>
      <c r="F157" s="47">
        <f t="shared" ref="F157:N157" si="38">SUM(F158:F159)</f>
        <v>3146</v>
      </c>
      <c r="G157" s="47">
        <f t="shared" si="38"/>
        <v>0</v>
      </c>
      <c r="H157" s="47">
        <f t="shared" si="38"/>
        <v>493</v>
      </c>
      <c r="I157" s="47">
        <f t="shared" si="38"/>
        <v>835</v>
      </c>
      <c r="J157" s="47">
        <f t="shared" si="38"/>
        <v>149</v>
      </c>
      <c r="K157" s="47">
        <f t="shared" si="38"/>
        <v>596</v>
      </c>
      <c r="L157" s="47">
        <f t="shared" si="38"/>
        <v>436</v>
      </c>
      <c r="M157" s="47">
        <f t="shared" si="38"/>
        <v>365</v>
      </c>
      <c r="N157" s="47">
        <f t="shared" si="38"/>
        <v>272</v>
      </c>
      <c r="O157" s="89"/>
    </row>
    <row r="158" spans="1:15" ht="45.75" customHeight="1">
      <c r="A158" s="76"/>
      <c r="B158" s="39" t="s">
        <v>360</v>
      </c>
      <c r="C158" s="37" t="s">
        <v>317</v>
      </c>
      <c r="D158" s="37" t="s">
        <v>318</v>
      </c>
      <c r="E158" s="9">
        <v>1934</v>
      </c>
      <c r="F158" s="8">
        <v>1934</v>
      </c>
      <c r="G158" s="9">
        <v>0</v>
      </c>
      <c r="H158" s="8">
        <v>282</v>
      </c>
      <c r="I158" s="9">
        <v>564</v>
      </c>
      <c r="J158" s="8">
        <v>9</v>
      </c>
      <c r="K158" s="9">
        <v>442</v>
      </c>
      <c r="L158" s="8">
        <v>265</v>
      </c>
      <c r="M158" s="9">
        <v>250</v>
      </c>
      <c r="N158" s="8">
        <v>122</v>
      </c>
      <c r="O158" s="123" t="s">
        <v>361</v>
      </c>
    </row>
    <row r="159" spans="1:15" ht="45.75" customHeight="1">
      <c r="A159" s="76"/>
      <c r="B159" s="39" t="s">
        <v>362</v>
      </c>
      <c r="C159" s="37" t="s">
        <v>363</v>
      </c>
      <c r="D159" s="37" t="s">
        <v>364</v>
      </c>
      <c r="E159" s="9">
        <v>1212</v>
      </c>
      <c r="F159" s="8">
        <v>1212</v>
      </c>
      <c r="G159" s="9">
        <v>0</v>
      </c>
      <c r="H159" s="8">
        <v>211</v>
      </c>
      <c r="I159" s="9">
        <v>271</v>
      </c>
      <c r="J159" s="8">
        <v>140</v>
      </c>
      <c r="K159" s="9">
        <v>154</v>
      </c>
      <c r="L159" s="8">
        <v>171</v>
      </c>
      <c r="M159" s="9">
        <v>115</v>
      </c>
      <c r="N159" s="8">
        <v>150</v>
      </c>
      <c r="O159" s="123"/>
    </row>
    <row r="160" spans="1:15" ht="45.75" customHeight="1">
      <c r="A160" s="19" t="s">
        <v>554</v>
      </c>
      <c r="B160" s="67" t="s">
        <v>555</v>
      </c>
      <c r="C160" s="54"/>
      <c r="D160" s="54"/>
      <c r="E160" s="47"/>
      <c r="F160" s="47"/>
      <c r="G160" s="47"/>
      <c r="H160" s="47"/>
      <c r="I160" s="47"/>
      <c r="J160" s="47"/>
      <c r="K160" s="47"/>
      <c r="L160" s="47"/>
      <c r="M160" s="47"/>
      <c r="N160" s="47"/>
      <c r="O160" s="17"/>
    </row>
    <row r="161" spans="1:15" ht="45.75" customHeight="1">
      <c r="A161" s="19" t="s">
        <v>399</v>
      </c>
      <c r="B161" s="4" t="s">
        <v>368</v>
      </c>
      <c r="C161" s="4"/>
      <c r="D161" s="4"/>
      <c r="E161" s="47">
        <f>SUM(E162:E163)</f>
        <v>126.07</v>
      </c>
      <c r="F161" s="47">
        <f t="shared" ref="F161:N161" si="39">SUM(F162:F163)</f>
        <v>126.07</v>
      </c>
      <c r="G161" s="47">
        <f t="shared" si="39"/>
        <v>0</v>
      </c>
      <c r="H161" s="47">
        <f t="shared" si="39"/>
        <v>8.1649999999999991</v>
      </c>
      <c r="I161" s="47">
        <f t="shared" si="39"/>
        <v>8.9849999999999994</v>
      </c>
      <c r="J161" s="47">
        <f t="shared" si="39"/>
        <v>45.43</v>
      </c>
      <c r="K161" s="47">
        <f t="shared" si="39"/>
        <v>58.510000000000005</v>
      </c>
      <c r="L161" s="47">
        <f t="shared" si="39"/>
        <v>0.09</v>
      </c>
      <c r="M161" s="47">
        <f t="shared" si="39"/>
        <v>2.91</v>
      </c>
      <c r="N161" s="47">
        <f t="shared" si="39"/>
        <v>1.98</v>
      </c>
      <c r="O161" s="47"/>
    </row>
    <row r="162" spans="1:15" ht="45.75" customHeight="1">
      <c r="A162" s="76"/>
      <c r="B162" s="44" t="s">
        <v>369</v>
      </c>
      <c r="C162" s="44" t="s">
        <v>370</v>
      </c>
      <c r="D162" s="44" t="s">
        <v>371</v>
      </c>
      <c r="E162" s="9">
        <v>46.07</v>
      </c>
      <c r="F162" s="8">
        <v>46.07</v>
      </c>
      <c r="G162" s="9">
        <v>0</v>
      </c>
      <c r="H162" s="8">
        <v>8.1649999999999991</v>
      </c>
      <c r="I162" s="9">
        <v>8.9849999999999994</v>
      </c>
      <c r="J162" s="8">
        <v>5.43</v>
      </c>
      <c r="K162" s="9">
        <v>18.510000000000002</v>
      </c>
      <c r="L162" s="8">
        <v>0.09</v>
      </c>
      <c r="M162" s="9">
        <v>2.91</v>
      </c>
      <c r="N162" s="8">
        <v>1.98</v>
      </c>
      <c r="O162" s="123" t="s">
        <v>372</v>
      </c>
    </row>
    <row r="163" spans="1:15" ht="45.75" customHeight="1">
      <c r="A163" s="76"/>
      <c r="B163" s="44" t="s">
        <v>373</v>
      </c>
      <c r="C163" s="44" t="s">
        <v>374</v>
      </c>
      <c r="D163" s="44" t="s">
        <v>375</v>
      </c>
      <c r="E163" s="9">
        <v>80</v>
      </c>
      <c r="F163" s="8">
        <v>80</v>
      </c>
      <c r="G163" s="9"/>
      <c r="H163" s="8"/>
      <c r="I163" s="9"/>
      <c r="J163" s="8">
        <v>40</v>
      </c>
      <c r="K163" s="9">
        <v>40</v>
      </c>
      <c r="L163" s="8"/>
      <c r="M163" s="9"/>
      <c r="N163" s="8"/>
      <c r="O163" s="123"/>
    </row>
    <row r="164" spans="1:15" ht="45.75" customHeight="1">
      <c r="A164" s="19" t="s">
        <v>400</v>
      </c>
      <c r="B164" s="4" t="s">
        <v>376</v>
      </c>
      <c r="C164" s="4"/>
      <c r="D164" s="4"/>
      <c r="E164" s="47">
        <f>SUM(E165:E166)</f>
        <v>65.349999999999994</v>
      </c>
      <c r="F164" s="47">
        <f t="shared" ref="F164:N164" si="40">SUM(F165:F166)</f>
        <v>65.349999999999994</v>
      </c>
      <c r="G164" s="47">
        <f t="shared" si="40"/>
        <v>0</v>
      </c>
      <c r="H164" s="47">
        <f t="shared" si="40"/>
        <v>0</v>
      </c>
      <c r="I164" s="47">
        <f t="shared" si="40"/>
        <v>50</v>
      </c>
      <c r="J164" s="47">
        <f t="shared" si="40"/>
        <v>0</v>
      </c>
      <c r="K164" s="47">
        <f t="shared" si="40"/>
        <v>15.35</v>
      </c>
      <c r="L164" s="47">
        <f t="shared" si="40"/>
        <v>0</v>
      </c>
      <c r="M164" s="47">
        <f t="shared" si="40"/>
        <v>0</v>
      </c>
      <c r="N164" s="47">
        <f t="shared" si="40"/>
        <v>0</v>
      </c>
      <c r="O164" s="47"/>
    </row>
    <row r="165" spans="1:15" ht="45.75" customHeight="1">
      <c r="A165" s="76"/>
      <c r="B165" s="44" t="s">
        <v>369</v>
      </c>
      <c r="C165" s="44" t="s">
        <v>370</v>
      </c>
      <c r="D165" s="44" t="s">
        <v>371</v>
      </c>
      <c r="E165" s="9">
        <v>15.35</v>
      </c>
      <c r="F165" s="8">
        <v>15.35</v>
      </c>
      <c r="G165" s="9"/>
      <c r="H165" s="8"/>
      <c r="I165" s="9"/>
      <c r="J165" s="8"/>
      <c r="K165" s="9">
        <v>15.35</v>
      </c>
      <c r="L165" s="8"/>
      <c r="M165" s="9"/>
      <c r="N165" s="8"/>
      <c r="O165" s="123" t="s">
        <v>372</v>
      </c>
    </row>
    <row r="166" spans="1:15" ht="45.75" customHeight="1">
      <c r="A166" s="76"/>
      <c r="B166" s="44" t="s">
        <v>377</v>
      </c>
      <c r="C166" s="44" t="s">
        <v>378</v>
      </c>
      <c r="D166" s="44" t="s">
        <v>379</v>
      </c>
      <c r="E166" s="9">
        <v>50</v>
      </c>
      <c r="F166" s="8">
        <v>50</v>
      </c>
      <c r="G166" s="9"/>
      <c r="H166" s="8"/>
      <c r="I166" s="9">
        <v>50</v>
      </c>
      <c r="J166" s="8"/>
      <c r="K166" s="9"/>
      <c r="L166" s="8"/>
      <c r="M166" s="9"/>
      <c r="N166" s="8"/>
      <c r="O166" s="123"/>
    </row>
    <row r="167" spans="1:15" ht="45.75" customHeight="1">
      <c r="A167" s="19" t="s">
        <v>412</v>
      </c>
      <c r="B167" s="4" t="s">
        <v>401</v>
      </c>
      <c r="C167" s="4"/>
      <c r="D167" s="4"/>
      <c r="E167" s="47">
        <f>SUM(E168:E170)</f>
        <v>15950.51</v>
      </c>
      <c r="F167" s="47">
        <f t="shared" ref="F167:N167" si="41">SUM(F168:F170)</f>
        <v>15950.510000000002</v>
      </c>
      <c r="G167" s="47">
        <f t="shared" si="41"/>
        <v>0</v>
      </c>
      <c r="H167" s="47">
        <f t="shared" si="41"/>
        <v>2151.89</v>
      </c>
      <c r="I167" s="47">
        <f t="shared" si="41"/>
        <v>1670.75</v>
      </c>
      <c r="J167" s="47">
        <f t="shared" si="41"/>
        <v>5094.43</v>
      </c>
      <c r="K167" s="47">
        <f t="shared" si="41"/>
        <v>4598.46</v>
      </c>
      <c r="L167" s="47">
        <f t="shared" si="41"/>
        <v>1248.79</v>
      </c>
      <c r="M167" s="47">
        <f t="shared" si="41"/>
        <v>703.14</v>
      </c>
      <c r="N167" s="47">
        <f t="shared" si="41"/>
        <v>483.04</v>
      </c>
      <c r="O167" s="123" t="s">
        <v>402</v>
      </c>
    </row>
    <row r="168" spans="1:15" ht="45.75" customHeight="1">
      <c r="A168" s="76">
        <v>1</v>
      </c>
      <c r="B168" s="44" t="s">
        <v>403</v>
      </c>
      <c r="C168" s="57" t="s">
        <v>404</v>
      </c>
      <c r="D168" s="57" t="s">
        <v>405</v>
      </c>
      <c r="E168" s="8">
        <v>7408.04</v>
      </c>
      <c r="F168" s="9">
        <f>SUM(G168:N168)</f>
        <v>7408.0400000000009</v>
      </c>
      <c r="G168" s="8"/>
      <c r="H168" s="9">
        <v>708.74</v>
      </c>
      <c r="I168" s="8">
        <v>749.38</v>
      </c>
      <c r="J168" s="9">
        <v>2405.3000000000002</v>
      </c>
      <c r="K168" s="8">
        <v>2402.35</v>
      </c>
      <c r="L168" s="9">
        <v>549.45000000000005</v>
      </c>
      <c r="M168" s="8">
        <v>296.58999999999997</v>
      </c>
      <c r="N168" s="9">
        <v>296.23</v>
      </c>
      <c r="O168" s="123"/>
    </row>
    <row r="169" spans="1:15" ht="45.75" customHeight="1">
      <c r="A169" s="76"/>
      <c r="B169" s="44" t="s">
        <v>406</v>
      </c>
      <c r="C169" s="57" t="s">
        <v>407</v>
      </c>
      <c r="D169" s="44" t="s">
        <v>408</v>
      </c>
      <c r="E169" s="8">
        <v>3458.47</v>
      </c>
      <c r="F169" s="9">
        <v>3458.4700000000003</v>
      </c>
      <c r="G169" s="8">
        <v>0</v>
      </c>
      <c r="H169" s="9">
        <v>393.15</v>
      </c>
      <c r="I169" s="8">
        <v>367.37</v>
      </c>
      <c r="J169" s="9">
        <v>989.13</v>
      </c>
      <c r="K169" s="8">
        <v>871.11</v>
      </c>
      <c r="L169" s="9">
        <v>419.34000000000003</v>
      </c>
      <c r="M169" s="8">
        <v>331.55</v>
      </c>
      <c r="N169" s="9">
        <v>86.81</v>
      </c>
      <c r="O169" s="123"/>
    </row>
    <row r="170" spans="1:15" ht="45.75" customHeight="1">
      <c r="A170" s="58">
        <v>5</v>
      </c>
      <c r="B170" s="59" t="s">
        <v>409</v>
      </c>
      <c r="C170" s="57" t="s">
        <v>410</v>
      </c>
      <c r="D170" s="57" t="s">
        <v>411</v>
      </c>
      <c r="E170" s="8">
        <v>5084</v>
      </c>
      <c r="F170" s="9">
        <f>SUM(G170:N170)</f>
        <v>5084</v>
      </c>
      <c r="G170" s="8"/>
      <c r="H170" s="9">
        <v>1050</v>
      </c>
      <c r="I170" s="8">
        <v>554</v>
      </c>
      <c r="J170" s="9">
        <v>1700</v>
      </c>
      <c r="K170" s="8">
        <v>1325</v>
      </c>
      <c r="L170" s="9">
        <v>280</v>
      </c>
      <c r="M170" s="8">
        <v>75</v>
      </c>
      <c r="N170" s="9">
        <v>100</v>
      </c>
      <c r="O170" s="123"/>
    </row>
    <row r="171" spans="1:15" ht="45.75" customHeight="1">
      <c r="A171" s="15" t="s">
        <v>552</v>
      </c>
      <c r="B171" s="4" t="s">
        <v>553</v>
      </c>
      <c r="C171" s="66"/>
      <c r="D171" s="66"/>
      <c r="E171" s="47">
        <f>SUM(E172:E175)</f>
        <v>6464.97</v>
      </c>
      <c r="F171" s="47">
        <f t="shared" ref="F171:N171" si="42">SUM(F172:F175)</f>
        <v>6464.97</v>
      </c>
      <c r="G171" s="47">
        <f t="shared" si="42"/>
        <v>0</v>
      </c>
      <c r="H171" s="47">
        <f t="shared" si="42"/>
        <v>2308</v>
      </c>
      <c r="I171" s="47">
        <f t="shared" si="42"/>
        <v>960</v>
      </c>
      <c r="J171" s="47">
        <f t="shared" si="42"/>
        <v>574</v>
      </c>
      <c r="K171" s="47">
        <f t="shared" si="42"/>
        <v>486</v>
      </c>
      <c r="L171" s="47">
        <f t="shared" si="42"/>
        <v>462.97</v>
      </c>
      <c r="M171" s="47">
        <f t="shared" si="42"/>
        <v>774</v>
      </c>
      <c r="N171" s="47">
        <f t="shared" si="42"/>
        <v>900</v>
      </c>
      <c r="O171" s="17"/>
    </row>
    <row r="172" spans="1:15" ht="45.75" customHeight="1">
      <c r="A172" s="71"/>
      <c r="B172" s="78" t="s">
        <v>575</v>
      </c>
      <c r="C172" s="73" t="s">
        <v>576</v>
      </c>
      <c r="D172" s="73" t="s">
        <v>626</v>
      </c>
      <c r="E172" s="71">
        <v>5288</v>
      </c>
      <c r="F172" s="71">
        <v>5288</v>
      </c>
      <c r="G172" s="71"/>
      <c r="H172" s="74">
        <v>1858</v>
      </c>
      <c r="I172" s="74">
        <v>960</v>
      </c>
      <c r="J172" s="74">
        <v>574</v>
      </c>
      <c r="K172" s="74">
        <v>136</v>
      </c>
      <c r="L172" s="74">
        <v>460</v>
      </c>
      <c r="M172" s="74">
        <v>400</v>
      </c>
      <c r="N172" s="74">
        <v>900</v>
      </c>
      <c r="O172" s="131" t="s">
        <v>590</v>
      </c>
    </row>
    <row r="173" spans="1:15" ht="45.75" customHeight="1">
      <c r="A173" s="71"/>
      <c r="B173" s="78" t="s">
        <v>577</v>
      </c>
      <c r="C173" s="73" t="s">
        <v>578</v>
      </c>
      <c r="D173" s="73" t="s">
        <v>579</v>
      </c>
      <c r="E173" s="71">
        <v>824</v>
      </c>
      <c r="F173" s="71">
        <v>824</v>
      </c>
      <c r="G173" s="71"/>
      <c r="H173" s="74">
        <v>450</v>
      </c>
      <c r="I173" s="74"/>
      <c r="J173" s="74"/>
      <c r="K173" s="74"/>
      <c r="L173" s="74"/>
      <c r="M173" s="74">
        <v>374</v>
      </c>
      <c r="N173" s="74"/>
      <c r="O173" s="132"/>
    </row>
    <row r="174" spans="1:15" ht="45.75" customHeight="1">
      <c r="A174" s="71"/>
      <c r="B174" s="78" t="s">
        <v>580</v>
      </c>
      <c r="C174" s="73" t="s">
        <v>581</v>
      </c>
      <c r="D174" s="73" t="s">
        <v>582</v>
      </c>
      <c r="E174" s="71">
        <v>2.97</v>
      </c>
      <c r="F174" s="71">
        <v>2.97</v>
      </c>
      <c r="G174" s="71"/>
      <c r="H174" s="74"/>
      <c r="I174" s="74"/>
      <c r="J174" s="74"/>
      <c r="K174" s="74"/>
      <c r="L174" s="74">
        <v>2.97</v>
      </c>
      <c r="M174" s="74"/>
      <c r="N174" s="74"/>
      <c r="O174" s="132"/>
    </row>
    <row r="175" spans="1:15" ht="45.75" customHeight="1">
      <c r="A175" s="71"/>
      <c r="B175" s="78" t="s">
        <v>583</v>
      </c>
      <c r="C175" s="73" t="s">
        <v>584</v>
      </c>
      <c r="D175" s="73" t="s">
        <v>585</v>
      </c>
      <c r="E175" s="71">
        <v>350</v>
      </c>
      <c r="F175" s="71">
        <v>350</v>
      </c>
      <c r="G175" s="71"/>
      <c r="H175" s="74"/>
      <c r="I175" s="74"/>
      <c r="J175" s="74"/>
      <c r="K175" s="74">
        <v>350</v>
      </c>
      <c r="L175" s="74"/>
      <c r="M175" s="74"/>
      <c r="N175" s="74"/>
      <c r="O175" s="132"/>
    </row>
    <row r="176" spans="1:15" s="11" customFormat="1" ht="45.75" customHeight="1">
      <c r="A176" s="15" t="s">
        <v>413</v>
      </c>
      <c r="B176" s="16" t="s">
        <v>74</v>
      </c>
      <c r="C176" s="17"/>
      <c r="D176" s="18"/>
      <c r="E176" s="47">
        <f>SUM(E177:E187)</f>
        <v>20022</v>
      </c>
      <c r="F176" s="47">
        <f t="shared" ref="F176:N176" si="43">SUM(F177:F187)</f>
        <v>20022</v>
      </c>
      <c r="G176" s="47">
        <f t="shared" si="43"/>
        <v>270</v>
      </c>
      <c r="H176" s="47">
        <f t="shared" si="43"/>
        <v>3545</v>
      </c>
      <c r="I176" s="47">
        <f t="shared" si="43"/>
        <v>3459</v>
      </c>
      <c r="J176" s="47">
        <f t="shared" si="43"/>
        <v>3840</v>
      </c>
      <c r="K176" s="47">
        <f t="shared" si="43"/>
        <v>5930</v>
      </c>
      <c r="L176" s="47">
        <f t="shared" si="43"/>
        <v>1793</v>
      </c>
      <c r="M176" s="47">
        <f t="shared" si="43"/>
        <v>705</v>
      </c>
      <c r="N176" s="47">
        <f t="shared" si="43"/>
        <v>480</v>
      </c>
      <c r="O176" s="98"/>
    </row>
    <row r="177" spans="1:15" ht="45.75" customHeight="1">
      <c r="A177" s="10">
        <v>8</v>
      </c>
      <c r="B177" s="12" t="s">
        <v>56</v>
      </c>
      <c r="C177" s="10" t="s">
        <v>57</v>
      </c>
      <c r="D177" s="13" t="s">
        <v>58</v>
      </c>
      <c r="E177" s="9">
        <v>1000</v>
      </c>
      <c r="F177" s="8">
        <v>1000</v>
      </c>
      <c r="G177" s="9"/>
      <c r="H177" s="8"/>
      <c r="I177" s="9">
        <v>500</v>
      </c>
      <c r="J177" s="8">
        <v>500</v>
      </c>
      <c r="K177" s="9"/>
      <c r="L177" s="8"/>
      <c r="M177" s="9"/>
      <c r="N177" s="8"/>
      <c r="O177" s="130" t="s">
        <v>37</v>
      </c>
    </row>
    <row r="178" spans="1:15" ht="45.75" customHeight="1">
      <c r="A178" s="10">
        <v>11</v>
      </c>
      <c r="B178" s="12" t="s">
        <v>65</v>
      </c>
      <c r="C178" s="10" t="s">
        <v>66</v>
      </c>
      <c r="D178" s="13" t="s">
        <v>67</v>
      </c>
      <c r="E178" s="9">
        <v>339</v>
      </c>
      <c r="F178" s="8">
        <v>339</v>
      </c>
      <c r="G178" s="9"/>
      <c r="H178" s="8">
        <v>50</v>
      </c>
      <c r="I178" s="9">
        <v>89</v>
      </c>
      <c r="J178" s="8">
        <v>55</v>
      </c>
      <c r="K178" s="9">
        <v>55</v>
      </c>
      <c r="L178" s="8">
        <v>30</v>
      </c>
      <c r="M178" s="9">
        <v>30</v>
      </c>
      <c r="N178" s="8">
        <v>30</v>
      </c>
      <c r="O178" s="130"/>
    </row>
    <row r="179" spans="1:15" s="11" customFormat="1" ht="45.75" customHeight="1">
      <c r="A179" s="10">
        <v>1</v>
      </c>
      <c r="B179" s="12" t="s">
        <v>38</v>
      </c>
      <c r="C179" s="10" t="s">
        <v>39</v>
      </c>
      <c r="D179" s="13" t="s">
        <v>40</v>
      </c>
      <c r="E179" s="9">
        <v>5500</v>
      </c>
      <c r="F179" s="8">
        <v>5500</v>
      </c>
      <c r="G179" s="9"/>
      <c r="H179" s="8"/>
      <c r="I179" s="9"/>
      <c r="J179" s="8">
        <v>2500</v>
      </c>
      <c r="K179" s="9">
        <v>3000</v>
      </c>
      <c r="L179" s="8"/>
      <c r="M179" s="9"/>
      <c r="N179" s="8"/>
      <c r="O179" s="130"/>
    </row>
    <row r="180" spans="1:15" s="11" customFormat="1" ht="45.75" customHeight="1">
      <c r="A180" s="10">
        <v>2</v>
      </c>
      <c r="B180" s="77" t="s">
        <v>41</v>
      </c>
      <c r="C180" s="10" t="s">
        <v>42</v>
      </c>
      <c r="D180" s="13" t="s">
        <v>43</v>
      </c>
      <c r="E180" s="9">
        <v>2000</v>
      </c>
      <c r="F180" s="8">
        <v>2000</v>
      </c>
      <c r="G180" s="9"/>
      <c r="H180" s="8">
        <v>1000</v>
      </c>
      <c r="I180" s="9"/>
      <c r="J180" s="8"/>
      <c r="K180" s="9"/>
      <c r="L180" s="8">
        <v>1000</v>
      </c>
      <c r="M180" s="9"/>
      <c r="N180" s="8"/>
      <c r="O180" s="130"/>
    </row>
    <row r="181" spans="1:15" s="11" customFormat="1" ht="45.75" customHeight="1">
      <c r="A181" s="10">
        <v>3</v>
      </c>
      <c r="B181" s="12" t="s">
        <v>44</v>
      </c>
      <c r="C181" s="10" t="s">
        <v>45</v>
      </c>
      <c r="D181" s="13" t="s">
        <v>46</v>
      </c>
      <c r="E181" s="9">
        <v>34</v>
      </c>
      <c r="F181" s="8">
        <v>34</v>
      </c>
      <c r="G181" s="9"/>
      <c r="H181" s="8"/>
      <c r="I181" s="9"/>
      <c r="J181" s="8"/>
      <c r="K181" s="9"/>
      <c r="L181" s="8">
        <v>34</v>
      </c>
      <c r="M181" s="9"/>
      <c r="N181" s="8"/>
      <c r="O181" s="130"/>
    </row>
    <row r="182" spans="1:15" s="11" customFormat="1" ht="45.75" customHeight="1">
      <c r="A182" s="10">
        <v>4</v>
      </c>
      <c r="B182" s="12" t="s">
        <v>47</v>
      </c>
      <c r="C182" s="10" t="s">
        <v>48</v>
      </c>
      <c r="D182" s="13" t="s">
        <v>49</v>
      </c>
      <c r="E182" s="9">
        <v>18</v>
      </c>
      <c r="F182" s="8">
        <v>18</v>
      </c>
      <c r="G182" s="9"/>
      <c r="H182" s="8"/>
      <c r="I182" s="9"/>
      <c r="J182" s="8"/>
      <c r="K182" s="9"/>
      <c r="L182" s="8">
        <v>18</v>
      </c>
      <c r="M182" s="9"/>
      <c r="N182" s="8"/>
      <c r="O182" s="130"/>
    </row>
    <row r="183" spans="1:15" ht="45.75" customHeight="1">
      <c r="A183" s="10">
        <v>5</v>
      </c>
      <c r="B183" s="12" t="s">
        <v>44</v>
      </c>
      <c r="C183" s="10" t="s">
        <v>50</v>
      </c>
      <c r="D183" s="13" t="s">
        <v>51</v>
      </c>
      <c r="E183" s="9">
        <v>36</v>
      </c>
      <c r="F183" s="8">
        <v>36</v>
      </c>
      <c r="G183" s="9"/>
      <c r="H183" s="8"/>
      <c r="I183" s="9"/>
      <c r="J183" s="8"/>
      <c r="K183" s="9"/>
      <c r="L183" s="8">
        <v>36</v>
      </c>
      <c r="M183" s="9"/>
      <c r="N183" s="8"/>
      <c r="O183" s="130"/>
    </row>
    <row r="184" spans="1:15" ht="45.75" customHeight="1">
      <c r="A184" s="10">
        <v>6</v>
      </c>
      <c r="B184" s="77" t="s">
        <v>52</v>
      </c>
      <c r="C184" s="10" t="s">
        <v>50</v>
      </c>
      <c r="D184" s="13" t="s">
        <v>53</v>
      </c>
      <c r="E184" s="9">
        <v>8950</v>
      </c>
      <c r="F184" s="8">
        <v>8950</v>
      </c>
      <c r="G184" s="9">
        <v>270</v>
      </c>
      <c r="H184" s="8">
        <v>1700</v>
      </c>
      <c r="I184" s="9">
        <v>2120</v>
      </c>
      <c r="J184" s="8">
        <v>585</v>
      </c>
      <c r="K184" s="9">
        <v>2475</v>
      </c>
      <c r="L184" s="8">
        <v>675</v>
      </c>
      <c r="M184" s="9">
        <v>675</v>
      </c>
      <c r="N184" s="8">
        <v>450</v>
      </c>
      <c r="O184" s="130"/>
    </row>
    <row r="185" spans="1:15" s="11" customFormat="1" ht="45.75" customHeight="1">
      <c r="A185" s="10">
        <v>7</v>
      </c>
      <c r="B185" s="14" t="s">
        <v>54</v>
      </c>
      <c r="C185" s="10" t="s">
        <v>50</v>
      </c>
      <c r="D185" s="13" t="s">
        <v>55</v>
      </c>
      <c r="E185" s="9">
        <v>350</v>
      </c>
      <c r="F185" s="8">
        <v>350</v>
      </c>
      <c r="G185" s="9"/>
      <c r="H185" s="8"/>
      <c r="I185" s="9">
        <v>350</v>
      </c>
      <c r="J185" s="8"/>
      <c r="K185" s="9"/>
      <c r="L185" s="8"/>
      <c r="M185" s="9"/>
      <c r="N185" s="8"/>
      <c r="O185" s="130"/>
    </row>
    <row r="186" spans="1:15" ht="45.75" customHeight="1">
      <c r="A186" s="10">
        <v>9</v>
      </c>
      <c r="B186" s="12" t="s">
        <v>59</v>
      </c>
      <c r="C186" s="10" t="s">
        <v>60</v>
      </c>
      <c r="D186" s="13" t="s">
        <v>61</v>
      </c>
      <c r="E186" s="9">
        <v>595</v>
      </c>
      <c r="F186" s="8">
        <v>595</v>
      </c>
      <c r="G186" s="9"/>
      <c r="H186" s="8">
        <v>595</v>
      </c>
      <c r="I186" s="9"/>
      <c r="J186" s="8"/>
      <c r="K186" s="9"/>
      <c r="L186" s="8"/>
      <c r="M186" s="9"/>
      <c r="N186" s="8"/>
      <c r="O186" s="130"/>
    </row>
    <row r="187" spans="1:15" ht="45.75" customHeight="1">
      <c r="A187" s="10">
        <v>10</v>
      </c>
      <c r="B187" s="12" t="s">
        <v>62</v>
      </c>
      <c r="C187" s="10" t="s">
        <v>63</v>
      </c>
      <c r="D187" s="13" t="s">
        <v>64</v>
      </c>
      <c r="E187" s="9">
        <v>1200</v>
      </c>
      <c r="F187" s="8">
        <v>1200</v>
      </c>
      <c r="G187" s="9"/>
      <c r="H187" s="8">
        <v>200</v>
      </c>
      <c r="I187" s="9">
        <v>400</v>
      </c>
      <c r="J187" s="8">
        <v>200</v>
      </c>
      <c r="K187" s="9">
        <v>400</v>
      </c>
      <c r="L187" s="8"/>
      <c r="M187" s="9"/>
      <c r="N187" s="8"/>
      <c r="O187" s="130"/>
    </row>
  </sheetData>
  <protectedRanges>
    <protectedRange sqref="H76:K76" name="区域1_17"/>
    <protectedRange sqref="L76:M76" name="区域1_17_1"/>
  </protectedRanges>
  <mergeCells count="29">
    <mergeCell ref="O177:O187"/>
    <mergeCell ref="O167:O170"/>
    <mergeCell ref="O165:O166"/>
    <mergeCell ref="O149:O150"/>
    <mergeCell ref="O158:O159"/>
    <mergeCell ref="O162:O163"/>
    <mergeCell ref="O172:O175"/>
    <mergeCell ref="A1:O1"/>
    <mergeCell ref="E4:E5"/>
    <mergeCell ref="B4:B5"/>
    <mergeCell ref="A4:A5"/>
    <mergeCell ref="D4:D5"/>
    <mergeCell ref="C4:C5"/>
    <mergeCell ref="F4:N4"/>
    <mergeCell ref="O28:O30"/>
    <mergeCell ref="O38:O44"/>
    <mergeCell ref="O46:O53"/>
    <mergeCell ref="O55:O56"/>
    <mergeCell ref="O145:O147"/>
    <mergeCell ref="O62:O63"/>
    <mergeCell ref="O65:O68"/>
    <mergeCell ref="O70:O71"/>
    <mergeCell ref="O74:O77"/>
    <mergeCell ref="O137:O139"/>
    <mergeCell ref="O15:O18"/>
    <mergeCell ref="O12:O13"/>
    <mergeCell ref="O4:O5"/>
    <mergeCell ref="O8:O9"/>
    <mergeCell ref="O20:O26"/>
  </mergeCells>
  <phoneticPr fontId="1" type="noConversion"/>
  <pageMargins left="0.39370078740157483" right="0.19685039370078741" top="0.35433070866141736" bottom="0.31496062992125984" header="0.31496062992125984" footer="0.31496062992125984"/>
  <pageSetup paperSize="9" scale="95" orientation="landscape" horizontalDpi="200" verticalDpi="200" r:id="rId1"/>
  <ignoredErrors>
    <ignoredError sqref="F45" formula="1"/>
  </ignoredErrors>
</worksheet>
</file>

<file path=xl/worksheets/sheet2.xml><?xml version="1.0" encoding="utf-8"?>
<worksheet xmlns="http://schemas.openxmlformats.org/spreadsheetml/2006/main" xmlns:r="http://schemas.openxmlformats.org/officeDocument/2006/relationships">
  <dimension ref="A1:O56"/>
  <sheetViews>
    <sheetView topLeftCell="A39" workbookViewId="0">
      <selection activeCell="A51" sqref="A51:O52"/>
    </sheetView>
  </sheetViews>
  <sheetFormatPr defaultRowHeight="13.5"/>
  <cols>
    <col min="1" max="1" width="4.375" style="1" customWidth="1"/>
    <col min="2" max="2" width="23.875" style="2" customWidth="1"/>
    <col min="3" max="3" width="14.25" style="2" customWidth="1"/>
    <col min="4" max="4" width="15.5" style="2" customWidth="1"/>
    <col min="5" max="5" width="8" customWidth="1"/>
    <col min="6" max="6" width="7.875" customWidth="1"/>
    <col min="7" max="14" width="6.25" customWidth="1"/>
    <col min="15" max="15" width="33" customWidth="1"/>
  </cols>
  <sheetData>
    <row r="1" spans="1:15" ht="33.75" customHeight="1">
      <c r="A1" s="128" t="s">
        <v>12</v>
      </c>
      <c r="B1" s="128"/>
      <c r="C1" s="128"/>
      <c r="D1" s="128"/>
      <c r="E1" s="128"/>
      <c r="F1" s="128"/>
      <c r="G1" s="128"/>
      <c r="H1" s="128"/>
      <c r="I1" s="128"/>
      <c r="J1" s="128"/>
      <c r="K1" s="128"/>
      <c r="L1" s="128"/>
      <c r="M1" s="128"/>
      <c r="N1" s="128"/>
      <c r="O1" s="128"/>
    </row>
    <row r="2" spans="1:15" ht="18.75" customHeight="1">
      <c r="B2" s="1"/>
      <c r="C2" s="1"/>
      <c r="D2" s="1"/>
      <c r="E2" s="1"/>
      <c r="F2" s="1"/>
      <c r="G2" s="1"/>
      <c r="H2" s="1"/>
      <c r="I2" s="1"/>
      <c r="J2" s="1"/>
      <c r="K2" s="1"/>
      <c r="L2" s="1"/>
      <c r="M2" s="1"/>
      <c r="N2" s="1"/>
      <c r="O2" s="1"/>
    </row>
    <row r="3" spans="1:15" ht="18.75" customHeight="1">
      <c r="O3" s="5" t="s">
        <v>11</v>
      </c>
    </row>
    <row r="4" spans="1:15" ht="30" customHeight="1">
      <c r="A4" s="129" t="s">
        <v>0</v>
      </c>
      <c r="B4" s="129" t="s">
        <v>1</v>
      </c>
      <c r="C4" s="129" t="s">
        <v>15</v>
      </c>
      <c r="D4" s="129" t="s">
        <v>16</v>
      </c>
      <c r="E4" s="129" t="s">
        <v>561</v>
      </c>
      <c r="F4" s="129" t="s">
        <v>13</v>
      </c>
      <c r="G4" s="129"/>
      <c r="H4" s="129"/>
      <c r="I4" s="129"/>
      <c r="J4" s="129"/>
      <c r="K4" s="129"/>
      <c r="L4" s="129"/>
      <c r="M4" s="129"/>
      <c r="N4" s="129"/>
      <c r="O4" s="133" t="s">
        <v>10</v>
      </c>
    </row>
    <row r="5" spans="1:15" ht="30" customHeight="1">
      <c r="A5" s="129"/>
      <c r="B5" s="129"/>
      <c r="C5" s="129"/>
      <c r="D5" s="129"/>
      <c r="E5" s="129"/>
      <c r="F5" s="80" t="s">
        <v>14</v>
      </c>
      <c r="G5" s="79" t="s">
        <v>9</v>
      </c>
      <c r="H5" s="79" t="s">
        <v>2</v>
      </c>
      <c r="I5" s="79" t="s">
        <v>3</v>
      </c>
      <c r="J5" s="79" t="s">
        <v>4</v>
      </c>
      <c r="K5" s="79" t="s">
        <v>5</v>
      </c>
      <c r="L5" s="79" t="s">
        <v>6</v>
      </c>
      <c r="M5" s="79" t="s">
        <v>7</v>
      </c>
      <c r="N5" s="79" t="s">
        <v>8</v>
      </c>
      <c r="O5" s="133"/>
    </row>
    <row r="6" spans="1:15" ht="36.75" customHeight="1">
      <c r="A6" s="62"/>
      <c r="B6" s="62"/>
      <c r="C6" s="62"/>
      <c r="D6" s="62"/>
      <c r="E6" s="110">
        <f>E7+E13+E15+E18+E20+E22+E26+E27+E28+E30+E33+E35+E36+E37+E38+E39+E41+E50+E53+E54</f>
        <v>26837.379999999997</v>
      </c>
      <c r="F6" s="110">
        <f t="shared" ref="F6:N6" si="0">F7+F13+F15+F18+F20+F22+F26+F27+F28+F30+F33+F35+F36+F37+F38+F39+F41+F50+F53+F54</f>
        <v>26837.379999999997</v>
      </c>
      <c r="G6" s="110">
        <f t="shared" si="0"/>
        <v>3984.5099999999998</v>
      </c>
      <c r="H6" s="110">
        <f t="shared" si="0"/>
        <v>4223.3649999999998</v>
      </c>
      <c r="I6" s="110">
        <f t="shared" si="0"/>
        <v>4062.7649999999999</v>
      </c>
      <c r="J6" s="110">
        <f t="shared" si="0"/>
        <v>3756.8799999999997</v>
      </c>
      <c r="K6" s="110">
        <f t="shared" si="0"/>
        <v>3763.46</v>
      </c>
      <c r="L6" s="110">
        <f t="shared" si="0"/>
        <v>2624.27</v>
      </c>
      <c r="M6" s="110">
        <f t="shared" si="0"/>
        <v>2409.09</v>
      </c>
      <c r="N6" s="110">
        <f t="shared" si="0"/>
        <v>2013.04</v>
      </c>
      <c r="O6" s="63"/>
    </row>
    <row r="7" spans="1:15" s="27" customFormat="1" ht="51" customHeight="1">
      <c r="A7" s="45" t="s">
        <v>69</v>
      </c>
      <c r="B7" s="46" t="s">
        <v>206</v>
      </c>
      <c r="C7" s="46"/>
      <c r="D7" s="46"/>
      <c r="E7" s="47">
        <f>SUM(E8:E12)</f>
        <v>4760.3099999999995</v>
      </c>
      <c r="F7" s="47">
        <f t="shared" ref="F7:N7" si="1">SUM(F8:F12)</f>
        <v>4760.3099999999995</v>
      </c>
      <c r="G7" s="47">
        <f t="shared" si="1"/>
        <v>3599.31</v>
      </c>
      <c r="H7" s="47">
        <f t="shared" si="1"/>
        <v>180</v>
      </c>
      <c r="I7" s="47">
        <f t="shared" si="1"/>
        <v>90</v>
      </c>
      <c r="J7" s="47">
        <f t="shared" si="1"/>
        <v>540</v>
      </c>
      <c r="K7" s="47">
        <f t="shared" si="1"/>
        <v>45</v>
      </c>
      <c r="L7" s="47">
        <f t="shared" si="1"/>
        <v>36</v>
      </c>
      <c r="M7" s="47">
        <f t="shared" si="1"/>
        <v>90</v>
      </c>
      <c r="N7" s="47">
        <f t="shared" si="1"/>
        <v>180</v>
      </c>
      <c r="O7" s="96"/>
    </row>
    <row r="8" spans="1:15" s="30" customFormat="1" ht="51" customHeight="1">
      <c r="A8" s="28">
        <v>1</v>
      </c>
      <c r="B8" s="29" t="s">
        <v>208</v>
      </c>
      <c r="C8" s="29" t="s">
        <v>209</v>
      </c>
      <c r="D8" s="29" t="s">
        <v>210</v>
      </c>
      <c r="E8" s="9">
        <v>36</v>
      </c>
      <c r="F8" s="8">
        <f>SUM(G8:N8)</f>
        <v>36</v>
      </c>
      <c r="G8" s="9"/>
      <c r="H8" s="8"/>
      <c r="I8" s="9"/>
      <c r="J8" s="8"/>
      <c r="K8" s="9"/>
      <c r="L8" s="8">
        <v>36</v>
      </c>
      <c r="M8" s="9"/>
      <c r="N8" s="8"/>
      <c r="O8" s="127" t="s">
        <v>207</v>
      </c>
    </row>
    <row r="9" spans="1:15" s="30" customFormat="1" ht="51" customHeight="1">
      <c r="A9" s="28">
        <v>2</v>
      </c>
      <c r="B9" s="29" t="s">
        <v>211</v>
      </c>
      <c r="C9" s="29" t="s">
        <v>212</v>
      </c>
      <c r="D9" s="29" t="s">
        <v>213</v>
      </c>
      <c r="E9" s="9">
        <v>1735</v>
      </c>
      <c r="F9" s="8">
        <f>SUM(G9:N9)</f>
        <v>1735</v>
      </c>
      <c r="G9" s="9">
        <v>1735</v>
      </c>
      <c r="H9" s="8"/>
      <c r="I9" s="9"/>
      <c r="J9" s="8"/>
      <c r="K9" s="9"/>
      <c r="L9" s="8"/>
      <c r="M9" s="9"/>
      <c r="N9" s="8"/>
      <c r="O9" s="127"/>
    </row>
    <row r="10" spans="1:15" s="30" customFormat="1" ht="51" customHeight="1">
      <c r="A10" s="28">
        <v>3</v>
      </c>
      <c r="B10" s="29" t="s">
        <v>214</v>
      </c>
      <c r="C10" s="29" t="s">
        <v>215</v>
      </c>
      <c r="D10" s="29" t="s">
        <v>216</v>
      </c>
      <c r="E10" s="9">
        <v>909</v>
      </c>
      <c r="F10" s="8">
        <f>SUM(G10:N10)</f>
        <v>909</v>
      </c>
      <c r="G10" s="9">
        <v>909</v>
      </c>
      <c r="H10" s="8"/>
      <c r="I10" s="9"/>
      <c r="J10" s="8"/>
      <c r="K10" s="9"/>
      <c r="L10" s="8"/>
      <c r="M10" s="9"/>
      <c r="N10" s="8"/>
      <c r="O10" s="127"/>
    </row>
    <row r="11" spans="1:15" s="30" customFormat="1" ht="51" customHeight="1">
      <c r="A11" s="28">
        <v>4</v>
      </c>
      <c r="B11" s="29" t="s">
        <v>217</v>
      </c>
      <c r="C11" s="29" t="s">
        <v>218</v>
      </c>
      <c r="D11" s="29" t="s">
        <v>219</v>
      </c>
      <c r="E11" s="9">
        <v>1395</v>
      </c>
      <c r="F11" s="8">
        <f>SUM(G11:N11)</f>
        <v>1395</v>
      </c>
      <c r="G11" s="9">
        <v>270</v>
      </c>
      <c r="H11" s="8">
        <v>180</v>
      </c>
      <c r="I11" s="9">
        <v>90</v>
      </c>
      <c r="J11" s="8">
        <v>540</v>
      </c>
      <c r="K11" s="9">
        <v>45</v>
      </c>
      <c r="L11" s="8"/>
      <c r="M11" s="9">
        <v>90</v>
      </c>
      <c r="N11" s="8">
        <v>180</v>
      </c>
      <c r="O11" s="127"/>
    </row>
    <row r="12" spans="1:15" s="30" customFormat="1" ht="51" customHeight="1">
      <c r="A12" s="28">
        <v>5</v>
      </c>
      <c r="B12" s="29" t="s">
        <v>220</v>
      </c>
      <c r="C12" s="29" t="s">
        <v>221</v>
      </c>
      <c r="D12" s="29" t="s">
        <v>222</v>
      </c>
      <c r="E12" s="9">
        <v>685.31</v>
      </c>
      <c r="F12" s="8">
        <f>SUM(G12:N12)</f>
        <v>685.31</v>
      </c>
      <c r="G12" s="9">
        <v>685.31</v>
      </c>
      <c r="H12" s="8"/>
      <c r="I12" s="9"/>
      <c r="J12" s="8"/>
      <c r="K12" s="9"/>
      <c r="L12" s="8"/>
      <c r="M12" s="9"/>
      <c r="N12" s="8"/>
      <c r="O12" s="127"/>
    </row>
    <row r="13" spans="1:15" s="27" customFormat="1" ht="51" customHeight="1">
      <c r="A13" s="45" t="s">
        <v>68</v>
      </c>
      <c r="B13" s="46" t="s">
        <v>144</v>
      </c>
      <c r="C13" s="46"/>
      <c r="D13" s="46"/>
      <c r="E13" s="47">
        <f>SUM(E14)</f>
        <v>3.3</v>
      </c>
      <c r="F13" s="47">
        <f t="shared" ref="F13:L13" si="2">SUM(F14)</f>
        <v>3.3</v>
      </c>
      <c r="G13" s="47"/>
      <c r="H13" s="47"/>
      <c r="I13" s="47"/>
      <c r="J13" s="47"/>
      <c r="K13" s="47"/>
      <c r="L13" s="47">
        <f t="shared" si="2"/>
        <v>3.3</v>
      </c>
      <c r="M13" s="47"/>
      <c r="N13" s="47"/>
      <c r="O13" s="96"/>
    </row>
    <row r="14" spans="1:15" s="30" customFormat="1" ht="51" customHeight="1">
      <c r="A14" s="28">
        <v>6</v>
      </c>
      <c r="B14" s="29" t="s">
        <v>223</v>
      </c>
      <c r="C14" s="29" t="s">
        <v>224</v>
      </c>
      <c r="D14" s="29" t="s">
        <v>225</v>
      </c>
      <c r="E14" s="9">
        <v>3.3</v>
      </c>
      <c r="F14" s="8">
        <f>SUM(G14:N14)</f>
        <v>3.3</v>
      </c>
      <c r="G14" s="9"/>
      <c r="H14" s="8"/>
      <c r="I14" s="9"/>
      <c r="J14" s="8"/>
      <c r="K14" s="9"/>
      <c r="L14" s="8">
        <v>3.3</v>
      </c>
      <c r="M14" s="9"/>
      <c r="N14" s="8"/>
      <c r="O14" s="29" t="s">
        <v>145</v>
      </c>
    </row>
    <row r="15" spans="1:15" s="27" customFormat="1" ht="51" customHeight="1">
      <c r="A15" s="45" t="s">
        <v>70</v>
      </c>
      <c r="B15" s="46" t="s">
        <v>226</v>
      </c>
      <c r="C15" s="46"/>
      <c r="D15" s="46"/>
      <c r="E15" s="47">
        <f>SUM(E16:E17)</f>
        <v>9159</v>
      </c>
      <c r="F15" s="47">
        <f t="shared" ref="F15:N15" si="3">SUM(F16:F17)</f>
        <v>9159</v>
      </c>
      <c r="G15" s="47">
        <f t="shared" si="3"/>
        <v>0</v>
      </c>
      <c r="H15" s="47">
        <f t="shared" si="3"/>
        <v>1913</v>
      </c>
      <c r="I15" s="47">
        <f t="shared" si="3"/>
        <v>1919</v>
      </c>
      <c r="J15" s="47">
        <f t="shared" si="3"/>
        <v>266</v>
      </c>
      <c r="K15" s="47">
        <f t="shared" si="3"/>
        <v>1463</v>
      </c>
      <c r="L15" s="47">
        <f t="shared" si="3"/>
        <v>1295</v>
      </c>
      <c r="M15" s="47">
        <f t="shared" si="3"/>
        <v>1606</v>
      </c>
      <c r="N15" s="47">
        <f t="shared" si="3"/>
        <v>697</v>
      </c>
      <c r="O15" s="96"/>
    </row>
    <row r="16" spans="1:15" s="30" customFormat="1" ht="51" customHeight="1">
      <c r="A16" s="28">
        <v>7</v>
      </c>
      <c r="B16" s="29" t="s">
        <v>228</v>
      </c>
      <c r="C16" s="29" t="s">
        <v>229</v>
      </c>
      <c r="D16" s="29" t="s">
        <v>230</v>
      </c>
      <c r="E16" s="9">
        <v>7864</v>
      </c>
      <c r="F16" s="8">
        <f t="shared" ref="F16:F17" si="4">SUM(G16:N16)</f>
        <v>7864</v>
      </c>
      <c r="G16" s="9"/>
      <c r="H16" s="8">
        <v>1913</v>
      </c>
      <c r="I16" s="9">
        <v>1919</v>
      </c>
      <c r="J16" s="8">
        <v>266</v>
      </c>
      <c r="K16" s="9">
        <v>1463</v>
      </c>
      <c r="L16" s="8"/>
      <c r="M16" s="9">
        <v>1606</v>
      </c>
      <c r="N16" s="8">
        <v>697</v>
      </c>
      <c r="O16" s="127" t="s">
        <v>227</v>
      </c>
    </row>
    <row r="17" spans="1:15" s="30" customFormat="1" ht="51" customHeight="1">
      <c r="A17" s="28">
        <v>8</v>
      </c>
      <c r="B17" s="29" t="s">
        <v>231</v>
      </c>
      <c r="C17" s="29" t="s">
        <v>232</v>
      </c>
      <c r="D17" s="29" t="s">
        <v>233</v>
      </c>
      <c r="E17" s="9">
        <v>1295</v>
      </c>
      <c r="F17" s="8">
        <f t="shared" si="4"/>
        <v>1295</v>
      </c>
      <c r="G17" s="9"/>
      <c r="H17" s="8"/>
      <c r="I17" s="9"/>
      <c r="J17" s="8"/>
      <c r="K17" s="9"/>
      <c r="L17" s="8">
        <v>1295</v>
      </c>
      <c r="M17" s="9"/>
      <c r="N17" s="8"/>
      <c r="O17" s="127"/>
    </row>
    <row r="18" spans="1:15" s="31" customFormat="1" ht="51" customHeight="1">
      <c r="A18" s="60" t="s">
        <v>234</v>
      </c>
      <c r="B18" s="46" t="s">
        <v>235</v>
      </c>
      <c r="C18" s="61"/>
      <c r="D18" s="61"/>
      <c r="E18" s="15">
        <f>SUM(E19)</f>
        <v>16</v>
      </c>
      <c r="F18" s="15">
        <f t="shared" ref="F18:L18" si="5">SUM(F19)</f>
        <v>16</v>
      </c>
      <c r="G18" s="15"/>
      <c r="H18" s="15"/>
      <c r="I18" s="15"/>
      <c r="J18" s="15"/>
      <c r="K18" s="15"/>
      <c r="L18" s="15">
        <f t="shared" si="5"/>
        <v>16</v>
      </c>
      <c r="M18" s="15"/>
      <c r="N18" s="15"/>
      <c r="O18" s="96"/>
    </row>
    <row r="19" spans="1:15" s="30" customFormat="1" ht="51" customHeight="1">
      <c r="A19" s="28">
        <v>9</v>
      </c>
      <c r="B19" s="29" t="s">
        <v>236</v>
      </c>
      <c r="C19" s="29" t="s">
        <v>237</v>
      </c>
      <c r="D19" s="29" t="s">
        <v>238</v>
      </c>
      <c r="E19" s="10">
        <v>16</v>
      </c>
      <c r="F19" s="83">
        <f>SUM(G19:N19)</f>
        <v>16</v>
      </c>
      <c r="G19" s="10"/>
      <c r="H19" s="83"/>
      <c r="I19" s="10"/>
      <c r="J19" s="83"/>
      <c r="K19" s="10"/>
      <c r="L19" s="83">
        <v>16</v>
      </c>
      <c r="M19" s="10"/>
      <c r="N19" s="83"/>
      <c r="O19" s="29" t="s">
        <v>145</v>
      </c>
    </row>
    <row r="20" spans="1:15" ht="51" customHeight="1">
      <c r="A20" s="60" t="s">
        <v>525</v>
      </c>
      <c r="B20" s="61" t="s">
        <v>531</v>
      </c>
      <c r="C20" s="61"/>
      <c r="D20" s="61"/>
      <c r="E20" s="106">
        <f>SUM(E21:E21)</f>
        <v>412.14</v>
      </c>
      <c r="F20" s="106">
        <f t="shared" ref="F20:N20" si="6">SUM(F21:F21)</f>
        <v>412.14</v>
      </c>
      <c r="G20" s="106">
        <f t="shared" si="6"/>
        <v>0</v>
      </c>
      <c r="H20" s="106">
        <f t="shared" si="6"/>
        <v>4</v>
      </c>
      <c r="I20" s="106">
        <f t="shared" si="6"/>
        <v>0</v>
      </c>
      <c r="J20" s="106">
        <f t="shared" si="6"/>
        <v>20</v>
      </c>
      <c r="K20" s="106">
        <f t="shared" si="6"/>
        <v>0</v>
      </c>
      <c r="L20" s="106">
        <f t="shared" si="6"/>
        <v>353.96</v>
      </c>
      <c r="M20" s="106">
        <f t="shared" si="6"/>
        <v>34.18</v>
      </c>
      <c r="N20" s="106">
        <f t="shared" si="6"/>
        <v>0</v>
      </c>
      <c r="O20" s="106"/>
    </row>
    <row r="21" spans="1:15" s="64" customFormat="1" ht="51" customHeight="1">
      <c r="A21" s="112">
        <v>10</v>
      </c>
      <c r="B21" s="95" t="s">
        <v>532</v>
      </c>
      <c r="C21" s="95" t="s">
        <v>533</v>
      </c>
      <c r="D21" s="95" t="s">
        <v>534</v>
      </c>
      <c r="E21" s="111">
        <v>412.14</v>
      </c>
      <c r="F21" s="111">
        <f t="shared" ref="F21" si="7">SUM(G21:N21)</f>
        <v>412.14</v>
      </c>
      <c r="G21" s="111"/>
      <c r="H21" s="111">
        <v>4</v>
      </c>
      <c r="I21" s="111"/>
      <c r="J21" s="111">
        <v>20</v>
      </c>
      <c r="K21" s="111"/>
      <c r="L21" s="111">
        <v>353.96</v>
      </c>
      <c r="M21" s="111">
        <v>34.18</v>
      </c>
      <c r="N21" s="111"/>
      <c r="O21" s="111" t="s">
        <v>535</v>
      </c>
    </row>
    <row r="22" spans="1:15" ht="51" customHeight="1">
      <c r="A22" s="99" t="s">
        <v>599</v>
      </c>
      <c r="B22" s="100" t="s">
        <v>536</v>
      </c>
      <c r="C22" s="100"/>
      <c r="D22" s="100"/>
      <c r="E22" s="102">
        <f>SUM(E23:E25)</f>
        <v>385.95</v>
      </c>
      <c r="F22" s="102">
        <f t="shared" ref="F22:N22" si="8">SUM(F23:F25)</f>
        <v>385.95000000000005</v>
      </c>
      <c r="G22" s="102">
        <f t="shared" si="8"/>
        <v>174.7</v>
      </c>
      <c r="H22" s="102">
        <f t="shared" si="8"/>
        <v>6.17</v>
      </c>
      <c r="I22" s="102">
        <f t="shared" si="8"/>
        <v>10.79</v>
      </c>
      <c r="J22" s="102">
        <f t="shared" si="8"/>
        <v>126.27</v>
      </c>
      <c r="K22" s="102">
        <f t="shared" si="8"/>
        <v>55.400000000000006</v>
      </c>
      <c r="L22" s="102">
        <f t="shared" si="8"/>
        <v>0</v>
      </c>
      <c r="M22" s="102">
        <f t="shared" si="8"/>
        <v>0</v>
      </c>
      <c r="N22" s="102">
        <f t="shared" si="8"/>
        <v>12.62</v>
      </c>
      <c r="O22" s="102"/>
    </row>
    <row r="23" spans="1:15" s="64" customFormat="1" ht="51" customHeight="1">
      <c r="A23" s="112">
        <v>11</v>
      </c>
      <c r="B23" s="95" t="s">
        <v>537</v>
      </c>
      <c r="C23" s="95" t="s">
        <v>538</v>
      </c>
      <c r="D23" s="95" t="s">
        <v>539</v>
      </c>
      <c r="E23" s="111">
        <v>98.69</v>
      </c>
      <c r="F23" s="111">
        <f>SUM(G23:N23)</f>
        <v>98.69</v>
      </c>
      <c r="G23" s="111">
        <v>85.08</v>
      </c>
      <c r="H23" s="111"/>
      <c r="I23" s="111"/>
      <c r="J23" s="111">
        <v>8.42</v>
      </c>
      <c r="K23" s="111">
        <v>0.09</v>
      </c>
      <c r="L23" s="111"/>
      <c r="M23" s="111"/>
      <c r="N23" s="111">
        <v>5.0999999999999996</v>
      </c>
      <c r="O23" s="94" t="s">
        <v>540</v>
      </c>
    </row>
    <row r="24" spans="1:15" s="64" customFormat="1" ht="51" customHeight="1">
      <c r="A24" s="112">
        <v>12</v>
      </c>
      <c r="B24" s="95" t="s">
        <v>541</v>
      </c>
      <c r="C24" s="95" t="s">
        <v>542</v>
      </c>
      <c r="D24" s="95" t="s">
        <v>543</v>
      </c>
      <c r="E24" s="114">
        <v>82.87</v>
      </c>
      <c r="F24" s="111">
        <f>SUM(G24:N24)</f>
        <v>82.86999999999999</v>
      </c>
      <c r="G24" s="111">
        <v>21.49</v>
      </c>
      <c r="H24" s="111">
        <v>0.41</v>
      </c>
      <c r="I24" s="111">
        <v>0.71</v>
      </c>
      <c r="J24" s="111">
        <v>27.52</v>
      </c>
      <c r="K24" s="111">
        <v>30.53</v>
      </c>
      <c r="L24" s="111"/>
      <c r="M24" s="111"/>
      <c r="N24" s="111">
        <v>2.21</v>
      </c>
      <c r="O24" s="94" t="s">
        <v>544</v>
      </c>
    </row>
    <row r="25" spans="1:15" s="64" customFormat="1" ht="51" customHeight="1">
      <c r="A25" s="112">
        <v>13</v>
      </c>
      <c r="B25" s="95" t="s">
        <v>545</v>
      </c>
      <c r="C25" s="95" t="s">
        <v>546</v>
      </c>
      <c r="D25" s="95" t="s">
        <v>547</v>
      </c>
      <c r="E25" s="114">
        <v>204.39</v>
      </c>
      <c r="F25" s="111">
        <f>SUM(G25:N25)</f>
        <v>204.39000000000001</v>
      </c>
      <c r="G25" s="111">
        <v>68.13</v>
      </c>
      <c r="H25" s="111">
        <v>5.76</v>
      </c>
      <c r="I25" s="111">
        <v>10.08</v>
      </c>
      <c r="J25" s="111">
        <v>90.33</v>
      </c>
      <c r="K25" s="111">
        <v>24.78</v>
      </c>
      <c r="L25" s="111"/>
      <c r="M25" s="111"/>
      <c r="N25" s="111">
        <v>5.31</v>
      </c>
      <c r="O25" s="94" t="s">
        <v>548</v>
      </c>
    </row>
    <row r="26" spans="1:15" s="64" customFormat="1" ht="51" customHeight="1">
      <c r="A26" s="60" t="s">
        <v>597</v>
      </c>
      <c r="B26" s="61" t="s">
        <v>594</v>
      </c>
      <c r="C26" s="61"/>
      <c r="D26" s="61"/>
      <c r="E26" s="106">
        <v>0</v>
      </c>
      <c r="F26" s="106">
        <v>0</v>
      </c>
      <c r="G26" s="106">
        <v>0</v>
      </c>
      <c r="H26" s="106">
        <v>0</v>
      </c>
      <c r="I26" s="106">
        <v>0</v>
      </c>
      <c r="J26" s="106">
        <v>0</v>
      </c>
      <c r="K26" s="106">
        <v>0</v>
      </c>
      <c r="L26" s="106">
        <v>0</v>
      </c>
      <c r="M26" s="106">
        <v>0</v>
      </c>
      <c r="N26" s="106">
        <v>0</v>
      </c>
      <c r="O26" s="108" t="s">
        <v>184</v>
      </c>
    </row>
    <row r="27" spans="1:15" s="64" customFormat="1" ht="51" customHeight="1">
      <c r="A27" s="60" t="s">
        <v>598</v>
      </c>
      <c r="B27" s="61" t="s">
        <v>595</v>
      </c>
      <c r="C27" s="61"/>
      <c r="D27" s="61"/>
      <c r="E27" s="106"/>
      <c r="F27" s="106"/>
      <c r="G27" s="106"/>
      <c r="H27" s="106"/>
      <c r="I27" s="106"/>
      <c r="J27" s="106"/>
      <c r="K27" s="106"/>
      <c r="L27" s="106"/>
      <c r="M27" s="106"/>
      <c r="N27" s="107"/>
      <c r="O27" s="108" t="s">
        <v>596</v>
      </c>
    </row>
    <row r="28" spans="1:15" ht="51" customHeight="1">
      <c r="A28" s="103" t="s">
        <v>414</v>
      </c>
      <c r="B28" s="104" t="s">
        <v>123</v>
      </c>
      <c r="C28" s="104"/>
      <c r="D28" s="104"/>
      <c r="E28" s="101">
        <f>SUM(E29)</f>
        <v>9100</v>
      </c>
      <c r="F28" s="101">
        <f t="shared" ref="F28:N28" si="9">SUM(F29)</f>
        <v>9100</v>
      </c>
      <c r="G28" s="101">
        <f t="shared" si="9"/>
        <v>90</v>
      </c>
      <c r="H28" s="101">
        <f t="shared" si="9"/>
        <v>1355</v>
      </c>
      <c r="I28" s="101">
        <f t="shared" si="9"/>
        <v>1625</v>
      </c>
      <c r="J28" s="101">
        <f t="shared" si="9"/>
        <v>2520</v>
      </c>
      <c r="K28" s="101">
        <f t="shared" si="9"/>
        <v>1665</v>
      </c>
      <c r="L28" s="101">
        <f t="shared" si="9"/>
        <v>675</v>
      </c>
      <c r="M28" s="101">
        <f t="shared" si="9"/>
        <v>405</v>
      </c>
      <c r="N28" s="101">
        <f t="shared" si="9"/>
        <v>765</v>
      </c>
      <c r="O28" s="105"/>
    </row>
    <row r="29" spans="1:15" ht="51" customHeight="1">
      <c r="A29" s="1">
        <v>14</v>
      </c>
      <c r="B29" s="33" t="s">
        <v>124</v>
      </c>
      <c r="C29" s="23" t="s">
        <v>125</v>
      </c>
      <c r="D29" s="23" t="s">
        <v>126</v>
      </c>
      <c r="E29" s="9">
        <v>9100</v>
      </c>
      <c r="F29" s="8">
        <f>SUM(G29:N29)</f>
        <v>9100</v>
      </c>
      <c r="G29" s="9">
        <v>90</v>
      </c>
      <c r="H29" s="8">
        <v>1355</v>
      </c>
      <c r="I29" s="9">
        <v>1625</v>
      </c>
      <c r="J29" s="8">
        <v>2520</v>
      </c>
      <c r="K29" s="9">
        <v>1665</v>
      </c>
      <c r="L29" s="8">
        <v>675</v>
      </c>
      <c r="M29" s="9">
        <v>405</v>
      </c>
      <c r="N29" s="8">
        <v>765</v>
      </c>
      <c r="O29" s="34" t="s">
        <v>291</v>
      </c>
    </row>
    <row r="30" spans="1:15" ht="51" customHeight="1">
      <c r="A30" s="103" t="s">
        <v>593</v>
      </c>
      <c r="B30" s="104" t="s">
        <v>127</v>
      </c>
      <c r="C30" s="104"/>
      <c r="D30" s="104"/>
      <c r="E30" s="101">
        <f>SUM(E31:E32)</f>
        <v>604.5</v>
      </c>
      <c r="F30" s="101">
        <f t="shared" ref="F30:N30" si="10">SUM(F31:F32)</f>
        <v>604.5</v>
      </c>
      <c r="G30" s="101">
        <f t="shared" si="10"/>
        <v>120.5</v>
      </c>
      <c r="H30" s="101">
        <f t="shared" si="10"/>
        <v>180</v>
      </c>
      <c r="I30" s="101">
        <f t="shared" si="10"/>
        <v>45</v>
      </c>
      <c r="J30" s="101">
        <f t="shared" si="10"/>
        <v>57</v>
      </c>
      <c r="K30" s="101">
        <f t="shared" si="10"/>
        <v>133</v>
      </c>
      <c r="L30" s="101">
        <f t="shared" si="10"/>
        <v>22</v>
      </c>
      <c r="M30" s="101">
        <f t="shared" si="10"/>
        <v>23.5</v>
      </c>
      <c r="N30" s="101">
        <f t="shared" si="10"/>
        <v>23.5</v>
      </c>
      <c r="O30" s="105"/>
    </row>
    <row r="31" spans="1:15" ht="51" customHeight="1">
      <c r="A31" s="79">
        <v>15</v>
      </c>
      <c r="B31" s="33" t="s">
        <v>128</v>
      </c>
      <c r="C31" s="23" t="s">
        <v>129</v>
      </c>
      <c r="D31" s="23" t="s">
        <v>130</v>
      </c>
      <c r="E31" s="9">
        <v>584.5</v>
      </c>
      <c r="F31" s="8">
        <f>SUM(G31:N31)</f>
        <v>584.5</v>
      </c>
      <c r="G31" s="9">
        <v>120.5</v>
      </c>
      <c r="H31" s="8">
        <v>178</v>
      </c>
      <c r="I31" s="9">
        <v>40</v>
      </c>
      <c r="J31" s="8">
        <v>55</v>
      </c>
      <c r="K31" s="9">
        <v>131</v>
      </c>
      <c r="L31" s="8">
        <v>20</v>
      </c>
      <c r="M31" s="9">
        <v>20</v>
      </c>
      <c r="N31" s="8">
        <v>20</v>
      </c>
      <c r="O31" s="34" t="s">
        <v>292</v>
      </c>
    </row>
    <row r="32" spans="1:15" ht="51" customHeight="1">
      <c r="A32" s="1">
        <v>16</v>
      </c>
      <c r="B32" s="33" t="s">
        <v>293</v>
      </c>
      <c r="C32" s="23" t="s">
        <v>131</v>
      </c>
      <c r="D32" s="23" t="s">
        <v>132</v>
      </c>
      <c r="E32" s="9">
        <v>20</v>
      </c>
      <c r="F32" s="8">
        <f>SUM(G32:N32)</f>
        <v>20</v>
      </c>
      <c r="G32" s="9"/>
      <c r="H32" s="8">
        <v>2</v>
      </c>
      <c r="I32" s="9">
        <v>5</v>
      </c>
      <c r="J32" s="8">
        <v>2</v>
      </c>
      <c r="K32" s="9">
        <v>2</v>
      </c>
      <c r="L32" s="8">
        <v>2</v>
      </c>
      <c r="M32" s="9">
        <v>3.5</v>
      </c>
      <c r="N32" s="8">
        <v>3.5</v>
      </c>
      <c r="O32" s="33" t="s">
        <v>294</v>
      </c>
    </row>
    <row r="33" spans="1:15" ht="51" customHeight="1">
      <c r="A33" s="103" t="s">
        <v>139</v>
      </c>
      <c r="B33" s="104" t="s">
        <v>133</v>
      </c>
      <c r="C33" s="104"/>
      <c r="D33" s="104"/>
      <c r="E33" s="101">
        <f>SUM(E34)</f>
        <v>65</v>
      </c>
      <c r="F33" s="101">
        <f t="shared" ref="F33:N33" si="11">SUM(F34)</f>
        <v>65</v>
      </c>
      <c r="G33" s="101">
        <f t="shared" si="11"/>
        <v>0</v>
      </c>
      <c r="H33" s="101">
        <f t="shared" si="11"/>
        <v>20</v>
      </c>
      <c r="I33" s="101">
        <f t="shared" si="11"/>
        <v>15</v>
      </c>
      <c r="J33" s="101">
        <f t="shared" si="11"/>
        <v>15</v>
      </c>
      <c r="K33" s="101">
        <f t="shared" si="11"/>
        <v>15</v>
      </c>
      <c r="L33" s="101">
        <f t="shared" si="11"/>
        <v>0</v>
      </c>
      <c r="M33" s="101">
        <f t="shared" si="11"/>
        <v>0</v>
      </c>
      <c r="N33" s="101">
        <f t="shared" si="11"/>
        <v>0</v>
      </c>
      <c r="O33" s="105"/>
    </row>
    <row r="34" spans="1:15" ht="51" customHeight="1">
      <c r="A34" s="1">
        <v>17</v>
      </c>
      <c r="B34" s="24" t="s">
        <v>415</v>
      </c>
      <c r="C34" s="23" t="s">
        <v>134</v>
      </c>
      <c r="D34" s="23" t="s">
        <v>135</v>
      </c>
      <c r="E34" s="9">
        <v>65</v>
      </c>
      <c r="F34" s="8">
        <f>SUM(G34:N34)</f>
        <v>65</v>
      </c>
      <c r="G34" s="9"/>
      <c r="H34" s="8">
        <v>20</v>
      </c>
      <c r="I34" s="9">
        <v>15</v>
      </c>
      <c r="J34" s="8">
        <v>15</v>
      </c>
      <c r="K34" s="9">
        <v>15</v>
      </c>
      <c r="L34" s="8"/>
      <c r="M34" s="9"/>
      <c r="N34" s="8"/>
      <c r="O34" s="24" t="s">
        <v>416</v>
      </c>
    </row>
    <row r="35" spans="1:15" ht="51" customHeight="1">
      <c r="A35" s="103" t="s">
        <v>592</v>
      </c>
      <c r="B35" s="104" t="s">
        <v>295</v>
      </c>
      <c r="C35" s="104"/>
      <c r="D35" s="104"/>
      <c r="E35" s="101">
        <v>0</v>
      </c>
      <c r="F35" s="101">
        <v>0</v>
      </c>
      <c r="G35" s="101">
        <v>0</v>
      </c>
      <c r="H35" s="101">
        <v>0</v>
      </c>
      <c r="I35" s="101">
        <v>0</v>
      </c>
      <c r="J35" s="101">
        <v>0</v>
      </c>
      <c r="K35" s="101">
        <v>0</v>
      </c>
      <c r="L35" s="101">
        <v>0</v>
      </c>
      <c r="M35" s="101">
        <v>0</v>
      </c>
      <c r="N35" s="101">
        <v>0</v>
      </c>
      <c r="O35" s="105" t="s">
        <v>184</v>
      </c>
    </row>
    <row r="36" spans="1:15" ht="51" customHeight="1">
      <c r="A36" s="19" t="s">
        <v>149</v>
      </c>
      <c r="B36" s="51" t="s">
        <v>366</v>
      </c>
      <c r="C36" s="54" t="s">
        <v>365</v>
      </c>
      <c r="D36" s="19"/>
      <c r="E36" s="47">
        <v>0</v>
      </c>
      <c r="F36" s="47">
        <v>0</v>
      </c>
      <c r="G36" s="47">
        <v>0</v>
      </c>
      <c r="H36" s="47">
        <v>0</v>
      </c>
      <c r="I36" s="47">
        <v>0</v>
      </c>
      <c r="J36" s="47">
        <v>0</v>
      </c>
      <c r="K36" s="47">
        <v>0</v>
      </c>
      <c r="L36" s="47">
        <v>0</v>
      </c>
      <c r="M36" s="47">
        <v>0</v>
      </c>
      <c r="N36" s="47">
        <v>0</v>
      </c>
      <c r="O36" s="22" t="s">
        <v>184</v>
      </c>
    </row>
    <row r="37" spans="1:15" ht="51" customHeight="1">
      <c r="A37" s="19" t="s">
        <v>158</v>
      </c>
      <c r="B37" s="51" t="s">
        <v>367</v>
      </c>
      <c r="C37" s="54" t="s">
        <v>365</v>
      </c>
      <c r="D37" s="19"/>
      <c r="E37" s="47">
        <v>0</v>
      </c>
      <c r="F37" s="47">
        <v>0</v>
      </c>
      <c r="G37" s="47">
        <v>0</v>
      </c>
      <c r="H37" s="47">
        <v>0</v>
      </c>
      <c r="I37" s="47">
        <v>0</v>
      </c>
      <c r="J37" s="47">
        <v>0</v>
      </c>
      <c r="K37" s="47">
        <v>0</v>
      </c>
      <c r="L37" s="47">
        <v>0</v>
      </c>
      <c r="M37" s="47">
        <v>0</v>
      </c>
      <c r="N37" s="47">
        <v>0</v>
      </c>
      <c r="O37" s="22" t="s">
        <v>184</v>
      </c>
    </row>
    <row r="38" spans="1:15" ht="51" customHeight="1">
      <c r="A38" s="19" t="s">
        <v>182</v>
      </c>
      <c r="B38" s="65" t="s">
        <v>549</v>
      </c>
      <c r="C38" s="54"/>
      <c r="D38" s="19"/>
      <c r="E38" s="47">
        <v>0</v>
      </c>
      <c r="F38" s="47">
        <v>0</v>
      </c>
      <c r="G38" s="47">
        <v>0</v>
      </c>
      <c r="H38" s="47">
        <v>0</v>
      </c>
      <c r="I38" s="47">
        <v>0</v>
      </c>
      <c r="J38" s="47">
        <v>0</v>
      </c>
      <c r="K38" s="47">
        <v>0</v>
      </c>
      <c r="L38" s="47">
        <v>0</v>
      </c>
      <c r="M38" s="47">
        <v>0</v>
      </c>
      <c r="N38" s="47">
        <v>0</v>
      </c>
      <c r="O38" s="22" t="s">
        <v>184</v>
      </c>
    </row>
    <row r="39" spans="1:15" ht="51" customHeight="1">
      <c r="A39" s="99" t="s">
        <v>185</v>
      </c>
      <c r="B39" s="100" t="s">
        <v>380</v>
      </c>
      <c r="C39" s="100"/>
      <c r="D39" s="100"/>
      <c r="E39" s="101">
        <f>SUM(E40)</f>
        <v>41.78</v>
      </c>
      <c r="F39" s="101">
        <f t="shared" ref="F39:N39" si="12">SUM(F40)</f>
        <v>41.78</v>
      </c>
      <c r="G39" s="101">
        <f t="shared" si="12"/>
        <v>0</v>
      </c>
      <c r="H39" s="101">
        <f t="shared" si="12"/>
        <v>4.7949999999999999</v>
      </c>
      <c r="I39" s="101">
        <f t="shared" si="12"/>
        <v>5.7750000000000004</v>
      </c>
      <c r="J39" s="101">
        <f t="shared" si="12"/>
        <v>4.41</v>
      </c>
      <c r="K39" s="101">
        <f t="shared" si="12"/>
        <v>22.06</v>
      </c>
      <c r="L39" s="101">
        <f t="shared" si="12"/>
        <v>0.09</v>
      </c>
      <c r="M39" s="101">
        <f t="shared" si="12"/>
        <v>2.73</v>
      </c>
      <c r="N39" s="101">
        <f t="shared" si="12"/>
        <v>1.92</v>
      </c>
      <c r="O39" s="102"/>
    </row>
    <row r="40" spans="1:15" ht="51" customHeight="1">
      <c r="A40" s="79">
        <v>18</v>
      </c>
      <c r="B40" s="44" t="s">
        <v>381</v>
      </c>
      <c r="C40" s="44" t="s">
        <v>382</v>
      </c>
      <c r="D40" s="44" t="s">
        <v>383</v>
      </c>
      <c r="E40" s="8">
        <v>41.78</v>
      </c>
      <c r="F40" s="9">
        <v>41.78</v>
      </c>
      <c r="G40" s="8"/>
      <c r="H40" s="9">
        <v>4.7949999999999999</v>
      </c>
      <c r="I40" s="8">
        <v>5.7750000000000004</v>
      </c>
      <c r="J40" s="9">
        <v>4.41</v>
      </c>
      <c r="K40" s="8">
        <v>22.06</v>
      </c>
      <c r="L40" s="9">
        <v>0.09</v>
      </c>
      <c r="M40" s="8">
        <v>2.73</v>
      </c>
      <c r="N40" s="9">
        <v>1.92</v>
      </c>
      <c r="O40" s="44" t="s">
        <v>372</v>
      </c>
    </row>
    <row r="41" spans="1:15" ht="51" customHeight="1">
      <c r="A41" s="99" t="s">
        <v>591</v>
      </c>
      <c r="B41" s="100" t="s">
        <v>562</v>
      </c>
      <c r="C41" s="100"/>
      <c r="D41" s="100"/>
      <c r="E41" s="101">
        <f>SUM(E42:E46)</f>
        <v>1959.68</v>
      </c>
      <c r="F41" s="101">
        <f t="shared" ref="F41:N41" si="13">SUM(F42:F46)</f>
        <v>1959.68</v>
      </c>
      <c r="G41" s="101">
        <f t="shared" si="13"/>
        <v>0</v>
      </c>
      <c r="H41" s="101">
        <f t="shared" si="13"/>
        <v>470.4</v>
      </c>
      <c r="I41" s="101">
        <f t="shared" si="13"/>
        <v>307.2</v>
      </c>
      <c r="J41" s="101">
        <f t="shared" si="13"/>
        <v>163.19999999999999</v>
      </c>
      <c r="K41" s="101">
        <f t="shared" si="13"/>
        <v>320</v>
      </c>
      <c r="L41" s="101">
        <f t="shared" si="13"/>
        <v>163.19999999999999</v>
      </c>
      <c r="M41" s="101">
        <f t="shared" si="13"/>
        <v>247.68</v>
      </c>
      <c r="N41" s="101">
        <f t="shared" si="13"/>
        <v>288</v>
      </c>
      <c r="O41" s="100"/>
    </row>
    <row r="42" spans="1:15" ht="51" customHeight="1">
      <c r="A42" s="83">
        <v>19</v>
      </c>
      <c r="B42" s="7" t="s">
        <v>600</v>
      </c>
      <c r="C42" s="117" t="s">
        <v>601</v>
      </c>
      <c r="D42" s="117" t="s">
        <v>602</v>
      </c>
      <c r="E42" s="8">
        <v>1120</v>
      </c>
      <c r="F42" s="8">
        <v>1120</v>
      </c>
      <c r="G42" s="8"/>
      <c r="H42" s="8">
        <v>288</v>
      </c>
      <c r="I42" s="8">
        <v>288</v>
      </c>
      <c r="J42" s="8">
        <v>144</v>
      </c>
      <c r="K42" s="8"/>
      <c r="L42" s="8"/>
      <c r="M42" s="8">
        <v>144</v>
      </c>
      <c r="N42" s="8">
        <v>256</v>
      </c>
      <c r="O42" s="123" t="s">
        <v>590</v>
      </c>
    </row>
    <row r="43" spans="1:15" ht="51" customHeight="1">
      <c r="A43" s="83">
        <v>20</v>
      </c>
      <c r="B43" s="7" t="s">
        <v>603</v>
      </c>
      <c r="C43" s="117" t="s">
        <v>604</v>
      </c>
      <c r="D43" s="117" t="s">
        <v>605</v>
      </c>
      <c r="E43" s="8">
        <v>247.68</v>
      </c>
      <c r="F43" s="8">
        <v>247.68</v>
      </c>
      <c r="G43" s="8"/>
      <c r="H43" s="8">
        <v>144</v>
      </c>
      <c r="I43" s="8"/>
      <c r="J43" s="8"/>
      <c r="K43" s="8"/>
      <c r="L43" s="118"/>
      <c r="M43" s="8">
        <v>103.68</v>
      </c>
      <c r="N43" s="8"/>
      <c r="O43" s="123"/>
    </row>
    <row r="44" spans="1:15" ht="51" customHeight="1">
      <c r="A44" s="83">
        <v>21</v>
      </c>
      <c r="B44" s="7" t="s">
        <v>606</v>
      </c>
      <c r="C44" s="117" t="s">
        <v>607</v>
      </c>
      <c r="D44" s="117" t="s">
        <v>608</v>
      </c>
      <c r="E44" s="8">
        <v>144</v>
      </c>
      <c r="F44" s="8">
        <v>144</v>
      </c>
      <c r="G44" s="8"/>
      <c r="H44" s="8"/>
      <c r="I44" s="8"/>
      <c r="J44" s="8"/>
      <c r="K44" s="8"/>
      <c r="L44" s="118">
        <v>144</v>
      </c>
      <c r="M44" s="8"/>
      <c r="N44" s="8"/>
      <c r="O44" s="123"/>
    </row>
    <row r="45" spans="1:15" ht="51" customHeight="1">
      <c r="A45" s="83">
        <v>22</v>
      </c>
      <c r="B45" s="7" t="s">
        <v>609</v>
      </c>
      <c r="C45" s="117" t="s">
        <v>610</v>
      </c>
      <c r="D45" s="117" t="s">
        <v>602</v>
      </c>
      <c r="E45" s="8">
        <v>320</v>
      </c>
      <c r="F45" s="8">
        <v>320</v>
      </c>
      <c r="G45" s="8"/>
      <c r="H45" s="8"/>
      <c r="I45" s="8"/>
      <c r="J45" s="8"/>
      <c r="K45" s="8">
        <v>320</v>
      </c>
      <c r="L45" s="118"/>
      <c r="M45" s="8"/>
      <c r="N45" s="8"/>
      <c r="O45" s="123"/>
    </row>
    <row r="46" spans="1:15" ht="51" customHeight="1">
      <c r="A46" s="83">
        <v>23</v>
      </c>
      <c r="B46" s="7" t="s">
        <v>611</v>
      </c>
      <c r="C46" s="117" t="s">
        <v>612</v>
      </c>
      <c r="D46" s="117" t="s">
        <v>613</v>
      </c>
      <c r="E46" s="8">
        <v>128</v>
      </c>
      <c r="F46" s="8">
        <v>128</v>
      </c>
      <c r="G46" s="8"/>
      <c r="H46" s="8">
        <v>38.4</v>
      </c>
      <c r="I46" s="8">
        <v>19.2</v>
      </c>
      <c r="J46" s="8">
        <v>19.2</v>
      </c>
      <c r="K46" s="8"/>
      <c r="L46" s="118">
        <v>19.2</v>
      </c>
      <c r="M46" s="8"/>
      <c r="N46" s="8">
        <v>32</v>
      </c>
      <c r="O46" s="123"/>
    </row>
    <row r="47" spans="1:15" ht="51" customHeight="1">
      <c r="A47" s="19" t="s">
        <v>202</v>
      </c>
      <c r="B47" s="4" t="s">
        <v>401</v>
      </c>
      <c r="C47" s="4"/>
      <c r="D47" s="4"/>
      <c r="E47" s="47">
        <f>SUM(E48:E49)</f>
        <v>7272.69</v>
      </c>
      <c r="F47" s="47">
        <f t="shared" ref="F47:N47" si="14">SUM(F48:F49)</f>
        <v>7272.6900000000005</v>
      </c>
      <c r="G47" s="47">
        <f t="shared" si="14"/>
        <v>0</v>
      </c>
      <c r="H47" s="47">
        <f t="shared" si="14"/>
        <v>859.04</v>
      </c>
      <c r="I47" s="47">
        <f t="shared" si="14"/>
        <v>797.41</v>
      </c>
      <c r="J47" s="47">
        <f t="shared" si="14"/>
        <v>2292.79</v>
      </c>
      <c r="K47" s="47">
        <f t="shared" si="14"/>
        <v>2153.09</v>
      </c>
      <c r="L47" s="47">
        <f t="shared" si="14"/>
        <v>562.65</v>
      </c>
      <c r="M47" s="47">
        <f t="shared" si="14"/>
        <v>360.51</v>
      </c>
      <c r="N47" s="47">
        <f t="shared" si="14"/>
        <v>247.19</v>
      </c>
      <c r="O47" s="4"/>
    </row>
    <row r="48" spans="1:15" ht="51" customHeight="1">
      <c r="A48" s="115">
        <v>24</v>
      </c>
      <c r="B48" s="116" t="s">
        <v>616</v>
      </c>
      <c r="C48" s="7" t="s">
        <v>417</v>
      </c>
      <c r="D48" s="7" t="s">
        <v>418</v>
      </c>
      <c r="E48" s="8">
        <v>4572.6899999999996</v>
      </c>
      <c r="F48" s="9">
        <v>4572.6900000000005</v>
      </c>
      <c r="G48" s="8">
        <v>0</v>
      </c>
      <c r="H48" s="9">
        <v>469.03999999999996</v>
      </c>
      <c r="I48" s="8">
        <v>502.40999999999997</v>
      </c>
      <c r="J48" s="9">
        <v>1412.79</v>
      </c>
      <c r="K48" s="8">
        <v>1367.0900000000001</v>
      </c>
      <c r="L48" s="9">
        <v>384.65</v>
      </c>
      <c r="M48" s="8">
        <v>274.51</v>
      </c>
      <c r="N48" s="9">
        <v>162.19</v>
      </c>
      <c r="O48" s="123" t="s">
        <v>617</v>
      </c>
    </row>
    <row r="49" spans="1:15" ht="51" customHeight="1">
      <c r="A49" s="83">
        <v>25</v>
      </c>
      <c r="B49" s="7" t="s">
        <v>618</v>
      </c>
      <c r="C49" s="7" t="s">
        <v>619</v>
      </c>
      <c r="D49" s="7" t="s">
        <v>620</v>
      </c>
      <c r="E49" s="8">
        <v>2700</v>
      </c>
      <c r="F49" s="9">
        <f>SUM(G49:N49)</f>
        <v>2700</v>
      </c>
      <c r="G49" s="8"/>
      <c r="H49" s="9">
        <v>390</v>
      </c>
      <c r="I49" s="8">
        <v>295</v>
      </c>
      <c r="J49" s="9">
        <v>880</v>
      </c>
      <c r="K49" s="8">
        <v>786</v>
      </c>
      <c r="L49" s="9">
        <v>178</v>
      </c>
      <c r="M49" s="8">
        <v>86</v>
      </c>
      <c r="N49" s="9">
        <v>85</v>
      </c>
      <c r="O49" s="123"/>
    </row>
    <row r="50" spans="1:15" s="26" customFormat="1" ht="51" customHeight="1">
      <c r="A50" s="25" t="s">
        <v>204</v>
      </c>
      <c r="B50" s="25" t="s">
        <v>136</v>
      </c>
      <c r="C50" s="25"/>
      <c r="D50" s="25"/>
      <c r="E50" s="15">
        <f>SUM(E51:E52)</f>
        <v>2.87</v>
      </c>
      <c r="F50" s="15">
        <f t="shared" ref="F50:N50" si="15">SUM(F51:F52)</f>
        <v>2.87</v>
      </c>
      <c r="G50" s="15">
        <f t="shared" si="15"/>
        <v>0</v>
      </c>
      <c r="H50" s="15">
        <f t="shared" si="15"/>
        <v>0</v>
      </c>
      <c r="I50" s="15">
        <f t="shared" si="15"/>
        <v>0</v>
      </c>
      <c r="J50" s="15">
        <f t="shared" si="15"/>
        <v>0</v>
      </c>
      <c r="K50" s="15">
        <f t="shared" si="15"/>
        <v>0</v>
      </c>
      <c r="L50" s="15">
        <f t="shared" si="15"/>
        <v>2.87</v>
      </c>
      <c r="M50" s="15">
        <f t="shared" si="15"/>
        <v>0</v>
      </c>
      <c r="N50" s="15">
        <f t="shared" si="15"/>
        <v>0</v>
      </c>
      <c r="O50" s="25"/>
    </row>
    <row r="51" spans="1:15" s="26" customFormat="1" ht="51" customHeight="1">
      <c r="A51" s="119">
        <v>26</v>
      </c>
      <c r="B51" s="119" t="s">
        <v>621</v>
      </c>
      <c r="C51" s="93" t="s">
        <v>622</v>
      </c>
      <c r="D51" s="93" t="s">
        <v>137</v>
      </c>
      <c r="E51" s="10">
        <v>1.22</v>
      </c>
      <c r="F51" s="83">
        <v>1.22</v>
      </c>
      <c r="G51" s="10"/>
      <c r="H51" s="83"/>
      <c r="I51" s="10"/>
      <c r="J51" s="83"/>
      <c r="K51" s="10"/>
      <c r="L51" s="83">
        <v>1.22</v>
      </c>
      <c r="M51" s="10"/>
      <c r="N51" s="83"/>
      <c r="O51" s="124" t="s">
        <v>623</v>
      </c>
    </row>
    <row r="52" spans="1:15" s="26" customFormat="1" ht="51" customHeight="1">
      <c r="A52" s="93">
        <v>27</v>
      </c>
      <c r="B52" s="93" t="s">
        <v>138</v>
      </c>
      <c r="C52" s="93" t="s">
        <v>624</v>
      </c>
      <c r="D52" s="93" t="s">
        <v>625</v>
      </c>
      <c r="E52" s="10">
        <v>1.65</v>
      </c>
      <c r="F52" s="83">
        <v>1.65</v>
      </c>
      <c r="G52" s="10"/>
      <c r="H52" s="83"/>
      <c r="I52" s="10"/>
      <c r="J52" s="83"/>
      <c r="K52" s="10"/>
      <c r="L52" s="83">
        <v>1.65</v>
      </c>
      <c r="M52" s="10"/>
      <c r="N52" s="83"/>
      <c r="O52" s="124"/>
    </row>
    <row r="53" spans="1:15" ht="51" customHeight="1">
      <c r="A53" s="19" t="s">
        <v>550</v>
      </c>
      <c r="B53" s="4" t="s">
        <v>551</v>
      </c>
      <c r="C53" s="4"/>
      <c r="D53" s="4"/>
      <c r="E53" s="3"/>
      <c r="F53" s="3"/>
      <c r="G53" s="3"/>
      <c r="H53" s="3"/>
      <c r="I53" s="3"/>
      <c r="J53" s="3"/>
      <c r="K53" s="3"/>
      <c r="L53" s="3"/>
      <c r="M53" s="3"/>
      <c r="N53" s="3"/>
      <c r="O53" s="3" t="s">
        <v>184</v>
      </c>
    </row>
    <row r="54" spans="1:15" ht="51" customHeight="1">
      <c r="A54" s="109" t="s">
        <v>574</v>
      </c>
      <c r="B54" s="70" t="s">
        <v>567</v>
      </c>
      <c r="C54" s="70"/>
      <c r="D54" s="70"/>
      <c r="E54" s="69">
        <f t="shared" ref="E54:N54" si="16">SUM(E55:E56)</f>
        <v>326.85000000000002</v>
      </c>
      <c r="F54" s="69">
        <f t="shared" si="16"/>
        <v>326.85000000000002</v>
      </c>
      <c r="G54" s="69">
        <f t="shared" si="16"/>
        <v>0</v>
      </c>
      <c r="H54" s="69">
        <f t="shared" si="16"/>
        <v>90</v>
      </c>
      <c r="I54" s="69">
        <f t="shared" si="16"/>
        <v>45</v>
      </c>
      <c r="J54" s="69">
        <f t="shared" si="16"/>
        <v>45</v>
      </c>
      <c r="K54" s="69">
        <f t="shared" si="16"/>
        <v>45</v>
      </c>
      <c r="L54" s="69">
        <f t="shared" si="16"/>
        <v>56.85</v>
      </c>
      <c r="M54" s="69">
        <f t="shared" si="16"/>
        <v>0</v>
      </c>
      <c r="N54" s="69">
        <f t="shared" si="16"/>
        <v>45</v>
      </c>
      <c r="O54" s="69"/>
    </row>
    <row r="55" spans="1:15" ht="51" customHeight="1">
      <c r="A55" s="119">
        <v>28</v>
      </c>
      <c r="B55" s="120" t="s">
        <v>568</v>
      </c>
      <c r="C55" s="117" t="s">
        <v>569</v>
      </c>
      <c r="D55" s="117" t="s">
        <v>570</v>
      </c>
      <c r="E55" s="8">
        <v>315</v>
      </c>
      <c r="F55" s="8">
        <f>SUM(G55:N55)</f>
        <v>315</v>
      </c>
      <c r="G55" s="118"/>
      <c r="H55" s="118">
        <v>90</v>
      </c>
      <c r="I55" s="118">
        <v>45</v>
      </c>
      <c r="J55" s="118">
        <v>45</v>
      </c>
      <c r="K55" s="118">
        <v>45</v>
      </c>
      <c r="L55" s="118">
        <v>45</v>
      </c>
      <c r="M55" s="118"/>
      <c r="N55" s="118">
        <v>45</v>
      </c>
      <c r="O55" s="7" t="s">
        <v>566</v>
      </c>
    </row>
    <row r="56" spans="1:15" ht="51" customHeight="1">
      <c r="A56" s="93">
        <v>29</v>
      </c>
      <c r="B56" s="121" t="s">
        <v>571</v>
      </c>
      <c r="C56" s="122" t="s">
        <v>572</v>
      </c>
      <c r="D56" s="117" t="s">
        <v>573</v>
      </c>
      <c r="E56" s="8">
        <v>11.85</v>
      </c>
      <c r="F56" s="8">
        <v>11.85</v>
      </c>
      <c r="G56" s="8"/>
      <c r="H56" s="8"/>
      <c r="I56" s="8"/>
      <c r="J56" s="8"/>
      <c r="K56" s="8"/>
      <c r="L56" s="118">
        <v>11.85</v>
      </c>
      <c r="M56" s="8"/>
      <c r="N56" s="8"/>
      <c r="O56" s="7" t="s">
        <v>566</v>
      </c>
    </row>
  </sheetData>
  <protectedRanges>
    <protectedRange sqref="H11:N11" name="区域1_12"/>
    <protectedRange sqref="H16:N16" name="区域1_12_1"/>
  </protectedRanges>
  <mergeCells count="13">
    <mergeCell ref="O8:O12"/>
    <mergeCell ref="O16:O17"/>
    <mergeCell ref="O48:O49"/>
    <mergeCell ref="O51:O52"/>
    <mergeCell ref="A1:O1"/>
    <mergeCell ref="A4:A5"/>
    <mergeCell ref="B4:B5"/>
    <mergeCell ref="C4:C5"/>
    <mergeCell ref="D4:D5"/>
    <mergeCell ref="E4:E5"/>
    <mergeCell ref="F4:N4"/>
    <mergeCell ref="O4:O5"/>
    <mergeCell ref="O42:O46"/>
  </mergeCells>
  <phoneticPr fontId="1" type="noConversion"/>
  <pageMargins left="0.39370078740157483" right="0.19685039370078741" top="0.35433070866141736" bottom="0.31496062992125984" header="0.31496062992125984" footer="0.31496062992125984"/>
  <pageSetup paperSize="9" scale="90" orientation="landscape" horizontalDpi="200" verticalDpi="200" r:id="rId1"/>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3.5"/>
  <sheetData/>
  <phoneticPr fontId="1" type="noConversion"/>
  <pageMargins left="0.7" right="0.7" top="0.75" bottom="0.75" header="0.3" footer="0.3"/>
  <pageSetup paperSize="9" orientation="portrait" horizontalDpi="200" verticalDpi="200" r:id="rId1"/>
</worksheet>
</file>

<file path=xl/worksheets/sheet4.xml><?xml version="1.0" encoding="utf-8"?>
<worksheet xmlns="http://schemas.openxmlformats.org/spreadsheetml/2006/main" xmlns:r="http://schemas.openxmlformats.org/officeDocument/2006/relationships">
  <dimension ref="A1"/>
  <sheetViews>
    <sheetView workbookViewId="0"/>
  </sheetViews>
  <sheetFormatPr defaultRowHeight="13.5"/>
  <sheetData/>
  <phoneticPr fontId="1" type="noConversion"/>
  <pageMargins left="0.7" right="0.7" top="0.75" bottom="0.75" header="0.3" footer="0.3"/>
  <pageSetup paperSize="9" orientation="portrait" horizontalDpi="200" verticalDpi="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vt:i4>
      </vt:variant>
      <vt:variant>
        <vt:lpstr>命名范围</vt:lpstr>
      </vt:variant>
      <vt:variant>
        <vt:i4>1</vt:i4>
      </vt:variant>
    </vt:vector>
  </HeadingPairs>
  <TitlesOfParts>
    <vt:vector size="5" baseType="lpstr">
      <vt:lpstr>中央</vt:lpstr>
      <vt:lpstr>自治区</vt:lpstr>
      <vt:lpstr>Sheet2</vt:lpstr>
      <vt:lpstr>Sheet3</vt:lpstr>
      <vt:lpstr>自治区!Print_Titles</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2006-09-13T11:21:51Z</dcterms:created>
  <dcterms:modified xsi:type="dcterms:W3CDTF">2019-01-22T05:58:35Z</dcterms:modified>
</cp:coreProperties>
</file>