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1720" windowHeight="10350"/>
  </bookViews>
  <sheets>
    <sheet name="Sheet1" sheetId="1" r:id="rId1"/>
    <sheet name="Sheet2" sheetId="2" r:id="rId2"/>
    <sheet name="Sheet3" sheetId="3" r:id="rId3"/>
  </sheets>
  <definedNames>
    <definedName name="_xlnm.Print_Titles" localSheetId="0">Sheet1!$1:$3</definedName>
  </definedNames>
  <calcPr calcId="124519"/>
</workbook>
</file>

<file path=xl/calcChain.xml><?xml version="1.0" encoding="utf-8"?>
<calcChain xmlns="http://schemas.openxmlformats.org/spreadsheetml/2006/main">
  <c r="F78" i="1"/>
  <c r="F77"/>
  <c r="F76"/>
  <c r="F75"/>
  <c r="F74"/>
  <c r="N73"/>
  <c r="M73"/>
  <c r="L73"/>
  <c r="K73"/>
  <c r="J73"/>
  <c r="I73"/>
  <c r="H73"/>
  <c r="G73"/>
  <c r="F73"/>
  <c r="E73"/>
  <c r="F72"/>
  <c r="N71"/>
  <c r="M71"/>
  <c r="L71"/>
  <c r="K71"/>
  <c r="J71"/>
  <c r="I71"/>
  <c r="H71"/>
  <c r="G71"/>
  <c r="F71"/>
  <c r="E71"/>
  <c r="F70"/>
  <c r="N69"/>
  <c r="M69"/>
  <c r="L69"/>
  <c r="K69"/>
  <c r="J69"/>
  <c r="I69"/>
  <c r="H69"/>
  <c r="G69"/>
  <c r="F69"/>
  <c r="E69"/>
  <c r="F68"/>
  <c r="F67"/>
  <c r="N66"/>
  <c r="M66"/>
  <c r="L66"/>
  <c r="K66"/>
  <c r="J66"/>
  <c r="I66"/>
  <c r="H66"/>
  <c r="G66"/>
  <c r="F66"/>
  <c r="E66"/>
  <c r="F65"/>
  <c r="F64"/>
  <c r="N63"/>
  <c r="M63"/>
  <c r="L63"/>
  <c r="K63"/>
  <c r="J63"/>
  <c r="I63"/>
  <c r="H63"/>
  <c r="G63"/>
  <c r="F63"/>
  <c r="E63"/>
  <c r="F62"/>
  <c r="F61"/>
  <c r="F60"/>
  <c r="F59"/>
  <c r="N58"/>
  <c r="M58"/>
  <c r="L58"/>
  <c r="K58"/>
  <c r="J58"/>
  <c r="I58"/>
  <c r="H58"/>
  <c r="G58"/>
  <c r="F58"/>
  <c r="E58"/>
  <c r="F57"/>
  <c r="F56"/>
  <c r="F55"/>
  <c r="N54"/>
  <c r="M54"/>
  <c r="L54"/>
  <c r="K54"/>
  <c r="J54"/>
  <c r="I54"/>
  <c r="H54"/>
  <c r="G54"/>
  <c r="F54"/>
  <c r="E54"/>
  <c r="F53"/>
  <c r="F52"/>
  <c r="F51"/>
  <c r="F50"/>
  <c r="F49"/>
  <c r="F48"/>
  <c r="N47"/>
  <c r="M47"/>
  <c r="L47"/>
  <c r="K47"/>
  <c r="J47"/>
  <c r="I47"/>
  <c r="H47"/>
  <c r="G47"/>
  <c r="F47"/>
  <c r="E47"/>
  <c r="F46"/>
  <c r="F45"/>
  <c r="F44"/>
  <c r="F43"/>
  <c r="F42"/>
  <c r="N41"/>
  <c r="M41"/>
  <c r="L41"/>
  <c r="K41"/>
  <c r="J41"/>
  <c r="I41"/>
  <c r="H41"/>
  <c r="G41"/>
  <c r="F41"/>
  <c r="E41"/>
  <c r="F40"/>
  <c r="N39"/>
  <c r="M39"/>
  <c r="L39"/>
  <c r="K39"/>
  <c r="J39"/>
  <c r="I39"/>
  <c r="H39"/>
  <c r="G39"/>
  <c r="F39"/>
  <c r="E39"/>
  <c r="F38"/>
  <c r="F37"/>
  <c r="F36"/>
  <c r="N35"/>
  <c r="M35"/>
  <c r="L35"/>
  <c r="K35"/>
  <c r="J35"/>
  <c r="I35"/>
  <c r="H35"/>
  <c r="G35"/>
  <c r="F35"/>
  <c r="E35"/>
  <c r="F34"/>
  <c r="F33"/>
  <c r="F32"/>
  <c r="N31"/>
  <c r="M31"/>
  <c r="L31"/>
  <c r="K31"/>
  <c r="J31"/>
  <c r="I31"/>
  <c r="H31"/>
  <c r="G31"/>
  <c r="F31"/>
  <c r="E31"/>
  <c r="F30"/>
  <c r="F29"/>
  <c r="F28"/>
  <c r="N27"/>
  <c r="M27"/>
  <c r="L27"/>
  <c r="K27"/>
  <c r="J27"/>
  <c r="I27"/>
  <c r="H27"/>
  <c r="G27"/>
  <c r="F27"/>
  <c r="E27"/>
  <c r="F26"/>
  <c r="N25"/>
  <c r="M25"/>
  <c r="L25"/>
  <c r="K25"/>
  <c r="J25"/>
  <c r="I25"/>
  <c r="H25"/>
  <c r="G25"/>
  <c r="F25"/>
  <c r="E25"/>
  <c r="N23"/>
  <c r="M23"/>
  <c r="L23"/>
  <c r="K23"/>
  <c r="J23"/>
  <c r="I23"/>
  <c r="H23"/>
  <c r="G23"/>
  <c r="F23"/>
  <c r="E23"/>
  <c r="F22"/>
  <c r="F21"/>
  <c r="F20"/>
  <c r="F19"/>
  <c r="N18"/>
  <c r="M18"/>
  <c r="L18"/>
  <c r="K18"/>
  <c r="J18"/>
  <c r="I18"/>
  <c r="H18"/>
  <c r="G18"/>
  <c r="F18"/>
  <c r="E18"/>
  <c r="F15"/>
  <c r="F14"/>
  <c r="N6"/>
  <c r="M6"/>
  <c r="L6"/>
  <c r="K6"/>
  <c r="J6"/>
  <c r="I6"/>
  <c r="H6"/>
  <c r="G6"/>
  <c r="F6"/>
  <c r="E6"/>
</calcChain>
</file>

<file path=xl/sharedStrings.xml><?xml version="1.0" encoding="utf-8"?>
<sst xmlns="http://schemas.openxmlformats.org/spreadsheetml/2006/main" count="226" uniqueCount="164">
  <si>
    <t>单位：万元</t>
  </si>
  <si>
    <t>序号</t>
  </si>
  <si>
    <t>项目名称</t>
  </si>
  <si>
    <t>自治区资金文件</t>
  </si>
  <si>
    <t>自治区下拨资金</t>
  </si>
  <si>
    <t>资金分配单位</t>
  </si>
  <si>
    <t>使用方向</t>
  </si>
  <si>
    <t>小计</t>
  </si>
  <si>
    <t>地区本级</t>
  </si>
  <si>
    <t>塔城市</t>
  </si>
  <si>
    <t>额敏县</t>
  </si>
  <si>
    <t>乌苏市</t>
  </si>
  <si>
    <t>沙湾县</t>
  </si>
  <si>
    <t>托里县</t>
  </si>
  <si>
    <t>裕民县</t>
  </si>
  <si>
    <t>和丰县</t>
  </si>
  <si>
    <t>总计</t>
  </si>
  <si>
    <t>2019年中央财政农村安居工程专项资金</t>
  </si>
  <si>
    <t>新财社〔2019〕19号</t>
  </si>
  <si>
    <t>塔地财社〔2019〕39号</t>
  </si>
  <si>
    <t>用于四类重点对象危房改造以及深度贫困地区其他农户的危房改造</t>
  </si>
  <si>
    <t>中央大中型水库移民后期扶持基金（资金）</t>
  </si>
  <si>
    <t>关于提前下达2019年中央大中型水库移民后期扶持基金（资金）的通知</t>
  </si>
  <si>
    <t>新财企【2018】135号</t>
  </si>
  <si>
    <t>充分保障农村移民生产生活，完整高效安排预算资金</t>
  </si>
  <si>
    <t>自治区大中型水库移民后期扶持资金</t>
  </si>
  <si>
    <t>关于提前下达2019年自治区大中型水库移民后期扶持资金通知</t>
  </si>
  <si>
    <t>新财企【2018】159号</t>
  </si>
  <si>
    <t>车辆购置税补助地方用于农村公路建设项目资金</t>
  </si>
  <si>
    <t>关于下达塔城地区2019年车辆购置税补助地方用于农村公路建设项目资金的通知</t>
  </si>
  <si>
    <t>新财建〔2018〕458号</t>
  </si>
  <si>
    <t>塔地财建〔2019〕14号</t>
  </si>
  <si>
    <t>补助地方用于农村公路建设项目</t>
  </si>
  <si>
    <t>关于提前下达2019年彩票公益金用于涉农资金整合预算的通知</t>
  </si>
  <si>
    <t>新财综【2018】45号</t>
  </si>
  <si>
    <t>推进财政涉农资金整合使用的工作要求，区人保贫困县如期完成脱贫攻坚任务</t>
  </si>
  <si>
    <t>城乡义务教育补助经费（合计）</t>
  </si>
  <si>
    <t>关于提前下达2019年城乡义务教育补助经费的通知（公用经费）</t>
  </si>
  <si>
    <t>新财教[2018]314</t>
  </si>
  <si>
    <t>塔地财教[2019]14号</t>
  </si>
  <si>
    <t>主要用于特岗老师的工资和学校的日常公用经费以及家庭经济困难寄宿生生活补助</t>
  </si>
  <si>
    <t>关于提前下达2020年城乡义务教育补助经费的通知（寄宿生生活费）</t>
  </si>
  <si>
    <t>关于提前下达2019年教科文处自治区专项资金预计数的通知（寄宿生生活费）</t>
  </si>
  <si>
    <t>新财教[2018]320</t>
  </si>
  <si>
    <t>塔地财教[2019]15号</t>
  </si>
  <si>
    <t>关于提前下达2020年教科文处自治区专项资金预计数的通知（公用经费）</t>
  </si>
  <si>
    <t>改善普通高中学校办学条件补助资金（合计）</t>
  </si>
  <si>
    <t>关于提前下达2019年改善普通高中办学条件补助资金预算的通知</t>
  </si>
  <si>
    <t>新财教[2018]302</t>
  </si>
  <si>
    <t>塔地财教[2019]9号</t>
  </si>
  <si>
    <t>主要用于设施设备的采购，房屋基础设施的更新等</t>
  </si>
  <si>
    <t>现代职业教育质量提升计划专项资金（合计）</t>
  </si>
  <si>
    <t>关于提前下达2019年现代职业教育质量提升计划专项资金的通知（第一批）</t>
  </si>
  <si>
    <t>新财教[2018]312</t>
  </si>
  <si>
    <t>塔地财教[2019]10号</t>
  </si>
  <si>
    <t>用于沙湾县中等职业技术学校实训基地的建设</t>
  </si>
  <si>
    <t>新疆西藏等少数民族地区教育特殊补助资金（合计）</t>
  </si>
  <si>
    <t>关于提前下达2019年国家学前双语特岗教师工资性经费的通知</t>
  </si>
  <si>
    <t>新财教[2018]308</t>
  </si>
  <si>
    <t>塔地财教[2019]4号</t>
  </si>
  <si>
    <t>用于特岗老师工资，免教材费和特岗老师培训等相关费用</t>
  </si>
  <si>
    <t>关于提前下达2019年农村学前三年免费教育保障机制补助经费的通知</t>
  </si>
  <si>
    <t>新财教[2018]307</t>
  </si>
  <si>
    <t>塔地财教[2019]6号</t>
  </si>
  <si>
    <t>关于提前下达2020年教科文处自治区专项资金预计数的通知（学前三年免费教育经费专项经费）</t>
  </si>
  <si>
    <t>学生资助补助经费（合计）</t>
  </si>
  <si>
    <t>关于提前下达2020年教科文处自治区专项资金预计数的通知（中等职业学校国家助学金）</t>
  </si>
  <si>
    <t>主要用于学生的助学金、免学费补助</t>
  </si>
  <si>
    <t>关于提前下达2021年教科文处自治区专项资金预计数的通知（技工学校国家助学金）</t>
  </si>
  <si>
    <t>关于提前下达2021年教科文处自治区专项资金预计数的通知（普通高中国家助学金）</t>
  </si>
  <si>
    <t>中等职业院校（含技工）免住宿费和教材费补助（合计）</t>
  </si>
  <si>
    <t>关于提前下达2020年教科文处自治区专项资金预计数的通知（中等职业学校免住宿费免教材费）</t>
  </si>
  <si>
    <t>用于贫困县技工院校学生住宿费教材费补助</t>
  </si>
  <si>
    <t>关于提前下达2020年教科文处自治区专项资金预计数的通知（中等职业学校免学费）</t>
  </si>
  <si>
    <t>用于中等职业院校国家助学金和免学费补助</t>
  </si>
  <si>
    <t>关于提前下达2021年教科文处自治区专项资金预计数的通知（技工学校免学费）</t>
  </si>
  <si>
    <t>水利发展资金</t>
  </si>
  <si>
    <t>关于提前下达2019年中央财政水利发展资金预算的通知</t>
  </si>
  <si>
    <t>新财农[2018]142号</t>
  </si>
  <si>
    <t>塔地财农[2018]67号</t>
  </si>
  <si>
    <t>山洪灾害防治</t>
  </si>
  <si>
    <t>农业生产发展资金</t>
  </si>
  <si>
    <t>关于提前下达2019年中央部分农业转移支付（统筹整合部分）资金预算的通知</t>
  </si>
  <si>
    <t>新财农[2018]145号</t>
  </si>
  <si>
    <t>塔地财农[2018]69号</t>
  </si>
  <si>
    <t>关于下达2019年部分中央农业转移支付项目资金预算的通知[农机购置补贴]</t>
  </si>
  <si>
    <t>新财农[2018]144号</t>
  </si>
  <si>
    <t>塔地财农[2019]5号</t>
  </si>
  <si>
    <t>关于下达2019年部分中央农业转移支付项目资金预算的通知[深松整地]</t>
  </si>
  <si>
    <t>关于下达2019年部分中央农业转移支付项目资金预算的通知[社会化服务]</t>
  </si>
  <si>
    <t>关于下达2019年部分中央农业转移支付项目资金预算的通知[农民合作社]</t>
  </si>
  <si>
    <t>林业改革发展资金</t>
  </si>
  <si>
    <t>关于下达2019年中央林业改革发展资金预算的通知[天然林保护]</t>
  </si>
  <si>
    <t>新财农[2018]154号</t>
  </si>
  <si>
    <t>塔地财农[2019]9号</t>
  </si>
  <si>
    <t>关于下达2019年中央林业改革发展资金预算的通知[森林生态效益补偿]</t>
  </si>
  <si>
    <t>关于下达2019年中央林业改革发展资金预算的通知[森林抚育]</t>
  </si>
  <si>
    <t>关于下达2019年中央林业改革发展资金预算的通知[林业有害生物防治]</t>
  </si>
  <si>
    <t>关于下达2019年中央林业改革发展资金预算的通知[森林公安补助]</t>
  </si>
  <si>
    <t>关于提前下达2019年中央林业改革发展（统筹整合部分）资金预算的通知</t>
  </si>
  <si>
    <t>新财农[2018]156号</t>
  </si>
  <si>
    <t>塔地财农[2018]74号</t>
  </si>
  <si>
    <t>农业资源及生态保护补助</t>
  </si>
  <si>
    <t>关于下达2019年部分中央农业转移支付项目资金预算的通知[耕地质量提升]</t>
  </si>
  <si>
    <t>关于下达2019年部分中央及自治区农业财政专项资金的通知[渔业经济物种增殖放流]</t>
  </si>
  <si>
    <t>塔地财农[2019]6号</t>
  </si>
  <si>
    <t>林业生态保护恢复资金</t>
  </si>
  <si>
    <t>关于下达2019年林业生态保护恢复资金预算的通知[完善退耕还林政策]</t>
  </si>
  <si>
    <t>新财农[2018]155号</t>
  </si>
  <si>
    <t>塔地财农[2019]8号</t>
  </si>
  <si>
    <t>关于下达2019年林业生态保护恢复资金预算的通知[2015年退耕还林任务第五年补助]</t>
  </si>
  <si>
    <t>关于下达2019年林业生态保护恢复资金预算的通知[2017年退耕还林任务第三年补助]</t>
  </si>
  <si>
    <t>关于下达2019年林业生态保护恢复资金预算的通知[2017年退耕还草任务第三年补助]</t>
  </si>
  <si>
    <t>农田水利设施建设和水土保持补助资金</t>
  </si>
  <si>
    <t>关于下达2019年部分中央及自治区农业财政专项资金的通知[高效节水建设补助]</t>
  </si>
  <si>
    <t>新财农[2018]157号</t>
  </si>
  <si>
    <t>关于下达2019年自治区农业财政资金（统筹整合部分）预算的通知【农田水利设施和水土保持补助】</t>
  </si>
  <si>
    <t>新财农[2018]162号</t>
  </si>
  <si>
    <t>塔地财农[2019]3号</t>
  </si>
  <si>
    <t>现代农业生产发展资金</t>
  </si>
  <si>
    <t>关于下达2019年部分中央及自治区农业财政专项资金的通知[渔业发展专项]</t>
  </si>
  <si>
    <t>关于下达2019年自治区农业财政资金（统筹整合部分）预算的通知【自治区现代农业发展】</t>
  </si>
  <si>
    <t>农业技术推广与服务补助资金</t>
  </si>
  <si>
    <t>关于下达2019年自治区农业财政资金（统筹整合部分）预算的通知【自治区农业技术推广与服务补助】</t>
  </si>
  <si>
    <t>林业补助资金</t>
  </si>
  <si>
    <t>关于下达2019年自治区农业财政资金（统筹整合部分）预算的通知【自治区林业补助资金】</t>
  </si>
  <si>
    <t>农业综合开发补助资金</t>
  </si>
  <si>
    <t>关于下达2019年自治区农业财政资金（统筹整合部分）预算的通知【自治区农业综合开发补助资金】</t>
  </si>
  <si>
    <t>中央扶贫专项资金</t>
  </si>
  <si>
    <t>转发自治区财政厅关于下达2019年中央提前告知财政专项扶贫资金预算指标的通知</t>
  </si>
  <si>
    <t>新财扶[2018]58号</t>
  </si>
  <si>
    <t>塔地财扶[2018]22号</t>
  </si>
  <si>
    <t>用于贫困地区少数民资发展、以工代赈、扶贫发展、国有贫困农场、国有牧场发展</t>
  </si>
  <si>
    <t>自治区扶贫专项资金</t>
  </si>
  <si>
    <t>转发自治区财政厅关于下达2019年自治区提前告知财政专项扶贫资金预算指标的通知</t>
  </si>
  <si>
    <t>新财扶[2018]71号</t>
  </si>
  <si>
    <t>塔地财扶[2019]5号</t>
  </si>
  <si>
    <t>地方债券</t>
  </si>
  <si>
    <t>用于棚户区改造</t>
  </si>
  <si>
    <t>塔地财企[2019]18号</t>
    <phoneticPr fontId="11" type="noConversion"/>
  </si>
  <si>
    <t>塔地财企[2019]19号</t>
    <phoneticPr fontId="11" type="noConversion"/>
  </si>
  <si>
    <t>新财企[2018]135号</t>
    <phoneticPr fontId="11" type="noConversion"/>
  </si>
  <si>
    <t>塔地财综[2018]129号</t>
    <phoneticPr fontId="11" type="noConversion"/>
  </si>
  <si>
    <t>塔地财预[2019]27号</t>
    <phoneticPr fontId="11" type="noConversion"/>
  </si>
  <si>
    <t>塔城地区2019年纳入扶贫动态监控管理资金台账公开表</t>
    <phoneticPr fontId="11" type="noConversion"/>
  </si>
  <si>
    <t>农机购置补贴</t>
  </si>
  <si>
    <t>深松整地</t>
    <phoneticPr fontId="12" type="noConversion"/>
  </si>
  <si>
    <t>社会化服务</t>
    <phoneticPr fontId="12" type="noConversion"/>
  </si>
  <si>
    <t>农民合作社</t>
    <phoneticPr fontId="12" type="noConversion"/>
  </si>
  <si>
    <t>天然林保护</t>
    <phoneticPr fontId="14" type="noConversion"/>
  </si>
  <si>
    <t>森林生态效益补偿   林草局75、甘家湖133.97、老风口34.3、巴尔鲁克山7.2</t>
    <phoneticPr fontId="14" type="noConversion"/>
  </si>
  <si>
    <t>森林抚育          甘家湖100、老风口100</t>
    <phoneticPr fontId="14" type="noConversion"/>
  </si>
  <si>
    <t>林业有害生物防治   林草局1、巴尔鲁克山1</t>
    <phoneticPr fontId="14" type="noConversion"/>
  </si>
  <si>
    <t>森林公安补助         森林公安局12</t>
    <phoneticPr fontId="14" type="noConversion"/>
  </si>
  <si>
    <t>耕地质量提升</t>
    <phoneticPr fontId="14" type="noConversion"/>
  </si>
  <si>
    <t>渔业经济物种增殖放流</t>
    <phoneticPr fontId="14" type="noConversion"/>
  </si>
  <si>
    <t>完善退耕还林政策</t>
    <phoneticPr fontId="14" type="noConversion"/>
  </si>
  <si>
    <t>2015年退耕还林任务第五年补助</t>
    <phoneticPr fontId="14" type="noConversion"/>
  </si>
  <si>
    <t>2017年退耕还林任务第三年补助</t>
    <phoneticPr fontId="14" type="noConversion"/>
  </si>
  <si>
    <t>2017年退耕还草任务第三年补助</t>
    <phoneticPr fontId="14" type="noConversion"/>
  </si>
  <si>
    <t>[高效节水建设补助]</t>
    <phoneticPr fontId="14" type="noConversion"/>
  </si>
  <si>
    <t>[渔业发展专项]      农业农村局10万</t>
    <phoneticPr fontId="14" type="noConversion"/>
  </si>
  <si>
    <t>截止日期:2019年4月30日</t>
    <phoneticPr fontId="11" type="noConversion"/>
  </si>
  <si>
    <t>++++</t>
    <phoneticPr fontId="11" type="noConversion"/>
  </si>
</sst>
</file>

<file path=xl/styles.xml><?xml version="1.0" encoding="utf-8"?>
<styleSheet xmlns="http://schemas.openxmlformats.org/spreadsheetml/2006/main">
  <numFmts count="2">
    <numFmt numFmtId="176" formatCode="0.00_ "/>
    <numFmt numFmtId="177" formatCode="0.00;[Red]0.00"/>
  </numFmts>
  <fonts count="16">
    <font>
      <sz val="11"/>
      <color theme="1"/>
      <name val="宋体"/>
      <charset val="134"/>
      <scheme val="minor"/>
    </font>
    <font>
      <sz val="26"/>
      <color theme="1"/>
      <name val="宋体"/>
      <family val="3"/>
      <charset val="134"/>
      <scheme val="minor"/>
    </font>
    <font>
      <b/>
      <sz val="16"/>
      <color theme="1"/>
      <name val="宋体"/>
      <family val="3"/>
      <charset val="134"/>
      <scheme val="minor"/>
    </font>
    <font>
      <sz val="10"/>
      <color theme="1"/>
      <name val="宋体"/>
      <family val="3"/>
      <charset val="134"/>
      <scheme val="minor"/>
    </font>
    <font>
      <sz val="10"/>
      <name val="宋体"/>
      <family val="3"/>
      <charset val="134"/>
      <scheme val="minor"/>
    </font>
    <font>
      <sz val="11"/>
      <name val="宋体"/>
      <family val="3"/>
      <charset val="134"/>
      <scheme val="minor"/>
    </font>
    <font>
      <sz val="12"/>
      <color rgb="FF000000"/>
      <name val="仿宋"/>
      <charset val="134"/>
    </font>
    <font>
      <sz val="10"/>
      <color rgb="FF000000"/>
      <name val="宋体"/>
      <family val="3"/>
      <charset val="134"/>
      <scheme val="minor"/>
    </font>
    <font>
      <sz val="11"/>
      <color rgb="FF000000"/>
      <name val="宋体"/>
      <family val="3"/>
      <charset val="134"/>
      <scheme val="minor"/>
    </font>
    <font>
      <b/>
      <sz val="10"/>
      <name val="宋体"/>
      <family val="3"/>
      <charset val="134"/>
      <scheme val="minor"/>
    </font>
    <font>
      <sz val="10"/>
      <name val="Arial"/>
      <family val="2"/>
    </font>
    <font>
      <sz val="9"/>
      <name val="宋体"/>
      <family val="3"/>
      <charset val="134"/>
      <scheme val="minor"/>
    </font>
    <font>
      <sz val="9"/>
      <name val="宋体"/>
      <family val="2"/>
      <charset val="134"/>
    </font>
    <font>
      <sz val="10"/>
      <name val="宋体"/>
      <family val="3"/>
      <charset val="134"/>
    </font>
    <font>
      <sz val="9"/>
      <name val="宋体"/>
      <family val="3"/>
      <charset val="134"/>
    </font>
    <font>
      <sz val="11"/>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rgb="FFFFFF00"/>
        <bgColor rgb="FFFFFF00"/>
      </patternFill>
    </fill>
    <fill>
      <patternFill patternType="solid">
        <fgColor indexed="9"/>
        <bgColor indexed="26"/>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10" fillId="0" borderId="0"/>
  </cellStyleXfs>
  <cellXfs count="72">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177" fontId="3" fillId="2"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2" borderId="2" xfId="1" applyNumberFormat="1"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6" fontId="4" fillId="0" borderId="2" xfId="1" applyNumberFormat="1" applyFont="1" applyFill="1" applyBorder="1" applyAlignment="1">
      <alignment horizontal="center" vertical="center"/>
    </xf>
    <xf numFmtId="0" fontId="0" fillId="2" borderId="2" xfId="0" applyFont="1" applyFill="1" applyBorder="1" applyAlignment="1">
      <alignment vertical="center"/>
    </xf>
    <xf numFmtId="0" fontId="3" fillId="2" borderId="2" xfId="0" applyFont="1" applyFill="1" applyBorder="1" applyAlignment="1">
      <alignment vertical="center" wrapText="1"/>
    </xf>
    <xf numFmtId="0" fontId="0" fillId="0" borderId="2" xfId="0" applyFont="1" applyFill="1" applyBorder="1" applyAlignment="1">
      <alignment vertical="center"/>
    </xf>
    <xf numFmtId="0" fontId="3" fillId="0" borderId="2" xfId="0" applyFont="1" applyFill="1" applyBorder="1" applyAlignment="1">
      <alignment vertical="center" wrapText="1"/>
    </xf>
    <xf numFmtId="0" fontId="5" fillId="2" borderId="2" xfId="0" applyFont="1" applyFill="1" applyBorder="1">
      <alignment vertical="center"/>
    </xf>
    <xf numFmtId="0" fontId="4" fillId="2" borderId="2" xfId="0" applyFont="1" applyFill="1" applyBorder="1" applyAlignment="1">
      <alignment vertical="center" wrapText="1"/>
    </xf>
    <xf numFmtId="0" fontId="5" fillId="0" borderId="2" xfId="0" applyFont="1" applyBorder="1">
      <alignment vertical="center"/>
    </xf>
    <xf numFmtId="0" fontId="4" fillId="0" borderId="2" xfId="0" applyFont="1" applyBorder="1" applyAlignment="1">
      <alignment vertical="center" wrapText="1"/>
    </xf>
    <xf numFmtId="0" fontId="5" fillId="0" borderId="2" xfId="0" applyFont="1" applyFill="1" applyBorder="1">
      <alignment vertical="center"/>
    </xf>
    <xf numFmtId="0" fontId="6" fillId="3" borderId="2" xfId="0" applyFont="1" applyFill="1" applyBorder="1" applyAlignment="1">
      <alignment horizontal="center" vertical="center"/>
    </xf>
    <xf numFmtId="0" fontId="7" fillId="3" borderId="2" xfId="0" applyFont="1" applyFill="1" applyBorder="1" applyAlignment="1">
      <alignment vertical="center" wrapText="1"/>
    </xf>
    <xf numFmtId="0" fontId="6" fillId="3" borderId="2" xfId="0" applyFont="1" applyFill="1" applyBorder="1" applyAlignment="1">
      <alignment vertical="center"/>
    </xf>
    <xf numFmtId="0" fontId="6" fillId="2" borderId="2" xfId="0" applyFont="1" applyFill="1" applyBorder="1" applyAlignment="1">
      <alignment vertical="center"/>
    </xf>
    <xf numFmtId="0" fontId="6" fillId="0" borderId="2" xfId="0" applyFont="1" applyFill="1" applyBorder="1" applyAlignment="1">
      <alignment vertical="center"/>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4" fillId="4" borderId="4" xfId="0" applyFont="1" applyFill="1" applyBorder="1" applyAlignment="1">
      <alignment horizontal="left" vertical="center" wrapText="1"/>
    </xf>
    <xf numFmtId="0" fontId="8" fillId="0" borderId="2" xfId="0" applyFont="1" applyFill="1" applyBorder="1" applyAlignment="1">
      <alignment horizontal="right" vertical="center"/>
    </xf>
    <xf numFmtId="0" fontId="4" fillId="0" borderId="5" xfId="0" applyFont="1" applyFill="1" applyBorder="1" applyAlignment="1">
      <alignment vertical="center" wrapText="1"/>
    </xf>
    <xf numFmtId="0" fontId="4" fillId="0" borderId="2"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6" fillId="0" borderId="2" xfId="0" applyFont="1" applyFill="1" applyBorder="1" applyAlignment="1">
      <alignment horizontal="center" vertical="center"/>
    </xf>
    <xf numFmtId="0" fontId="7" fillId="3" borderId="6" xfId="0" applyFont="1" applyFill="1" applyBorder="1" applyAlignment="1">
      <alignment vertical="center" wrapText="1"/>
    </xf>
    <xf numFmtId="0" fontId="4" fillId="0" borderId="8" xfId="0" applyFont="1" applyFill="1" applyBorder="1" applyAlignment="1">
      <alignment vertical="center" wrapText="1"/>
    </xf>
    <xf numFmtId="0" fontId="0" fillId="0" borderId="0" xfId="0" applyAlignment="1">
      <alignment horizontal="right" vertical="center"/>
    </xf>
    <xf numFmtId="0" fontId="0" fillId="0" borderId="1" xfId="0" applyBorder="1" applyAlignment="1">
      <alignment horizontal="center" vertical="center"/>
    </xf>
    <xf numFmtId="0" fontId="3" fillId="2" borderId="2" xfId="0" applyFont="1" applyFill="1" applyBorder="1" applyAlignment="1">
      <alignment vertical="center"/>
    </xf>
    <xf numFmtId="0" fontId="4" fillId="2" borderId="2" xfId="0" applyFont="1" applyFill="1" applyBorder="1">
      <alignment vertical="center"/>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7" fillId="3" borderId="2" xfId="0" applyFont="1" applyFill="1" applyBorder="1" applyAlignment="1">
      <alignment vertical="center"/>
    </xf>
    <xf numFmtId="0" fontId="4" fillId="0" borderId="9" xfId="0" applyFont="1" applyFill="1" applyBorder="1" applyAlignment="1">
      <alignment horizontal="left" vertical="center" wrapText="1"/>
    </xf>
    <xf numFmtId="0" fontId="4" fillId="0" borderId="2" xfId="0" applyFont="1" applyFill="1" applyBorder="1" applyAlignment="1">
      <alignment horizontal="left" vertical="center" wrapText="1"/>
    </xf>
    <xf numFmtId="0" fontId="7" fillId="0" borderId="2" xfId="0" applyFont="1" applyFill="1" applyBorder="1" applyAlignment="1">
      <alignment vertical="center"/>
    </xf>
    <xf numFmtId="0" fontId="4" fillId="0" borderId="4" xfId="0" applyFont="1" applyFill="1" applyBorder="1" applyAlignment="1">
      <alignment horizontal="left" vertical="center"/>
    </xf>
    <xf numFmtId="0" fontId="3" fillId="0" borderId="2" xfId="0" applyFont="1" applyBorder="1" applyAlignment="1">
      <alignment horizontal="center" vertical="center"/>
    </xf>
    <xf numFmtId="0" fontId="4" fillId="0" borderId="2"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3" fillId="0" borderId="2" xfId="0" applyFont="1" applyBorder="1" applyAlignment="1">
      <alignment horizontal="center" vertical="center" wrapText="1"/>
    </xf>
    <xf numFmtId="0" fontId="4" fillId="0" borderId="9" xfId="0" applyFont="1" applyBorder="1" applyAlignment="1">
      <alignment horizontal="left" vertical="center" wrapText="1"/>
    </xf>
    <xf numFmtId="0" fontId="13" fillId="0" borderId="10" xfId="0" applyFont="1" applyBorder="1" applyAlignment="1">
      <alignment vertical="center" wrapText="1"/>
    </xf>
    <xf numFmtId="0" fontId="3"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11" xfId="0" applyBorder="1" applyAlignment="1">
      <alignment horizontal="left" vertical="center" wrapText="1"/>
    </xf>
    <xf numFmtId="0" fontId="15" fillId="0" borderId="2" xfId="0" quotePrefix="1" applyFont="1" applyBorder="1" applyAlignment="1">
      <alignment horizontal="center" vertical="center" wrapText="1"/>
    </xf>
  </cellXfs>
  <cellStyles count="2">
    <cellStyle name="常规" xfId="0" builtinId="0"/>
    <cellStyle name="样式 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79"/>
  <sheetViews>
    <sheetView tabSelected="1" view="pageBreakPreview" zoomScaleSheetLayoutView="100" workbookViewId="0">
      <pane ySplit="6" topLeftCell="A49" activePane="bottomLeft" state="frozen"/>
      <selection pane="bottomLeft" activeCell="D4" sqref="D4:D5"/>
    </sheetView>
  </sheetViews>
  <sheetFormatPr defaultColWidth="9" defaultRowHeight="13.5"/>
  <cols>
    <col min="1" max="1" width="4.25" customWidth="1"/>
    <col min="2" max="2" width="20.25" style="2" customWidth="1"/>
    <col min="3" max="3" width="9.375" style="2" customWidth="1"/>
    <col min="4" max="4" width="10.25" style="2" customWidth="1"/>
    <col min="5" max="5" width="11.25" customWidth="1"/>
    <col min="6" max="6" width="9.875" customWidth="1"/>
    <col min="7" max="7" width="9.125" customWidth="1"/>
    <col min="8" max="8" width="9.25" customWidth="1"/>
    <col min="9" max="9" width="8.75" customWidth="1"/>
    <col min="10" max="10" width="8.375" customWidth="1"/>
    <col min="11" max="11" width="9" customWidth="1"/>
    <col min="12" max="14" width="7.375" customWidth="1"/>
    <col min="15" max="15" width="16.75" customWidth="1"/>
    <col min="16" max="16" width="15.25" customWidth="1"/>
  </cols>
  <sheetData>
    <row r="1" spans="1:15" ht="37.5" customHeight="1">
      <c r="A1" s="65" t="s">
        <v>144</v>
      </c>
      <c r="B1" s="65"/>
      <c r="C1" s="65"/>
      <c r="D1" s="65"/>
      <c r="E1" s="65"/>
      <c r="F1" s="65"/>
      <c r="G1" s="65"/>
      <c r="H1" s="65"/>
      <c r="I1" s="65"/>
      <c r="J1" s="65"/>
      <c r="K1" s="65"/>
      <c r="L1" s="65"/>
      <c r="M1" s="65"/>
      <c r="N1" s="65"/>
      <c r="O1" s="65"/>
    </row>
    <row r="2" spans="1:15" ht="18.75" customHeight="1">
      <c r="A2" s="3"/>
      <c r="B2" s="3"/>
      <c r="C2" s="3"/>
      <c r="D2" s="3"/>
      <c r="E2" s="3"/>
      <c r="F2" s="3"/>
      <c r="G2" s="3"/>
      <c r="H2" s="3"/>
      <c r="I2" s="3"/>
      <c r="J2" s="3"/>
      <c r="K2" s="3"/>
      <c r="L2" s="3"/>
      <c r="M2" s="3"/>
      <c r="N2" s="3"/>
      <c r="O2" s="3"/>
    </row>
    <row r="3" spans="1:15" ht="27" customHeight="1">
      <c r="B3" s="70" t="s">
        <v>162</v>
      </c>
      <c r="C3" s="70"/>
      <c r="O3" s="45" t="s">
        <v>0</v>
      </c>
    </row>
    <row r="4" spans="1:15" ht="30" customHeight="1">
      <c r="A4" s="67" t="s">
        <v>1</v>
      </c>
      <c r="B4" s="66" t="s">
        <v>2</v>
      </c>
      <c r="C4" s="66" t="s">
        <v>3</v>
      </c>
      <c r="D4" s="71" t="s">
        <v>163</v>
      </c>
      <c r="E4" s="66" t="s">
        <v>4</v>
      </c>
      <c r="F4" s="66" t="s">
        <v>5</v>
      </c>
      <c r="G4" s="66"/>
      <c r="H4" s="66"/>
      <c r="I4" s="66"/>
      <c r="J4" s="66"/>
      <c r="K4" s="66"/>
      <c r="L4" s="66"/>
      <c r="M4" s="66"/>
      <c r="N4" s="66"/>
      <c r="O4" s="69" t="s">
        <v>6</v>
      </c>
    </row>
    <row r="5" spans="1:15" ht="44.1" customHeight="1">
      <c r="A5" s="68"/>
      <c r="B5" s="66"/>
      <c r="C5" s="66"/>
      <c r="D5" s="66"/>
      <c r="E5" s="66"/>
      <c r="F5" s="5" t="s">
        <v>7</v>
      </c>
      <c r="G5" s="5" t="s">
        <v>8</v>
      </c>
      <c r="H5" s="7" t="s">
        <v>9</v>
      </c>
      <c r="I5" s="7" t="s">
        <v>10</v>
      </c>
      <c r="J5" s="7" t="s">
        <v>11</v>
      </c>
      <c r="K5" s="7" t="s">
        <v>12</v>
      </c>
      <c r="L5" s="7" t="s">
        <v>13</v>
      </c>
      <c r="M5" s="7" t="s">
        <v>14</v>
      </c>
      <c r="N5" s="7" t="s">
        <v>15</v>
      </c>
      <c r="O5" s="69"/>
    </row>
    <row r="6" spans="1:15" ht="30" customHeight="1">
      <c r="A6" s="6"/>
      <c r="B6" s="8" t="s">
        <v>16</v>
      </c>
      <c r="C6" s="4"/>
      <c r="D6" s="4"/>
      <c r="E6" s="4">
        <f>E7+E9+E12+E14+E16+E18+E23+E25+E27+E31+E35+E39+E41+E47+E54+E58+E63+E66+E69+E71+E73+E75+E77+E79</f>
        <v>54619.38</v>
      </c>
      <c r="F6" s="4">
        <f t="shared" ref="F6:N6" si="0">F7+F9+F12+F14+F16+F18+F23+F25+F27+F31+F35+F39+F41+F47+F54+F58+F63+F66+F69+F71+F73+F75+F77+F79</f>
        <v>54619.38</v>
      </c>
      <c r="G6" s="4">
        <f t="shared" si="0"/>
        <v>4495.25</v>
      </c>
      <c r="H6" s="4">
        <f t="shared" si="0"/>
        <v>7085.58</v>
      </c>
      <c r="I6" s="4">
        <f t="shared" si="0"/>
        <v>9393.16</v>
      </c>
      <c r="J6" s="4">
        <f t="shared" si="0"/>
        <v>7494.49</v>
      </c>
      <c r="K6" s="4">
        <f t="shared" si="0"/>
        <v>7616.21</v>
      </c>
      <c r="L6" s="4">
        <f t="shared" si="0"/>
        <v>7745.46</v>
      </c>
      <c r="M6" s="4">
        <f t="shared" si="0"/>
        <v>5502.55</v>
      </c>
      <c r="N6" s="4">
        <f t="shared" si="0"/>
        <v>5286.68</v>
      </c>
      <c r="O6" s="46"/>
    </row>
    <row r="7" spans="1:15" ht="30" customHeight="1">
      <c r="A7" s="9">
        <v>1</v>
      </c>
      <c r="B7" s="9" t="s">
        <v>17</v>
      </c>
      <c r="C7" s="9"/>
      <c r="D7" s="9"/>
      <c r="E7" s="10">
        <v>633</v>
      </c>
      <c r="F7" s="10">
        <v>633</v>
      </c>
      <c r="G7" s="10"/>
      <c r="H7" s="10">
        <v>157</v>
      </c>
      <c r="I7" s="10">
        <v>200</v>
      </c>
      <c r="J7" s="10">
        <v>65</v>
      </c>
      <c r="K7" s="10">
        <v>62</v>
      </c>
      <c r="L7" s="10"/>
      <c r="M7" s="10">
        <v>112</v>
      </c>
      <c r="N7" s="10">
        <v>37</v>
      </c>
      <c r="O7" s="14"/>
    </row>
    <row r="8" spans="1:15" s="1" customFormat="1" ht="60" customHeight="1">
      <c r="A8" s="11"/>
      <c r="B8" s="12" t="s">
        <v>17</v>
      </c>
      <c r="C8" s="12" t="s">
        <v>18</v>
      </c>
      <c r="D8" s="12" t="s">
        <v>19</v>
      </c>
      <c r="E8" s="13">
        <v>633</v>
      </c>
      <c r="F8" s="13">
        <v>633</v>
      </c>
      <c r="G8" s="13"/>
      <c r="H8" s="13">
        <v>157</v>
      </c>
      <c r="I8" s="13">
        <v>200</v>
      </c>
      <c r="J8" s="13">
        <v>65</v>
      </c>
      <c r="K8" s="13">
        <v>62</v>
      </c>
      <c r="L8" s="13"/>
      <c r="M8" s="13">
        <v>112</v>
      </c>
      <c r="N8" s="13">
        <v>37</v>
      </c>
      <c r="O8" s="12" t="s">
        <v>20</v>
      </c>
    </row>
    <row r="9" spans="1:15" ht="30" customHeight="1">
      <c r="A9" s="14">
        <v>2</v>
      </c>
      <c r="B9" s="9" t="s">
        <v>21</v>
      </c>
      <c r="C9" s="9"/>
      <c r="D9" s="9"/>
      <c r="E9" s="14">
        <v>187</v>
      </c>
      <c r="F9" s="14">
        <v>187</v>
      </c>
      <c r="G9" s="14"/>
      <c r="H9" s="14">
        <v>73.165000000000006</v>
      </c>
      <c r="I9" s="14">
        <v>8.9849999999999994</v>
      </c>
      <c r="J9" s="14">
        <v>5.43</v>
      </c>
      <c r="K9" s="14">
        <v>94.44</v>
      </c>
      <c r="L9" s="14">
        <v>0.09</v>
      </c>
      <c r="M9" s="14">
        <v>2.91</v>
      </c>
      <c r="N9" s="14">
        <v>1.98</v>
      </c>
      <c r="O9" s="14"/>
    </row>
    <row r="10" spans="1:15" s="1" customFormat="1" ht="47.1" customHeight="1">
      <c r="A10" s="11"/>
      <c r="B10" s="12" t="s">
        <v>22</v>
      </c>
      <c r="C10" s="12" t="s">
        <v>141</v>
      </c>
      <c r="D10" s="12" t="s">
        <v>139</v>
      </c>
      <c r="E10" s="11">
        <v>62</v>
      </c>
      <c r="F10" s="11">
        <v>62</v>
      </c>
      <c r="G10" s="11">
        <v>0</v>
      </c>
      <c r="H10" s="11">
        <v>8.1649999999999991</v>
      </c>
      <c r="I10" s="11">
        <v>8.9849999999999994</v>
      </c>
      <c r="J10" s="11">
        <v>5.43</v>
      </c>
      <c r="K10" s="11">
        <v>34.44</v>
      </c>
      <c r="L10" s="11">
        <v>0.09</v>
      </c>
      <c r="M10" s="11">
        <v>2.91</v>
      </c>
      <c r="N10" s="11">
        <v>1.98</v>
      </c>
      <c r="O10" s="62" t="s">
        <v>24</v>
      </c>
    </row>
    <row r="11" spans="1:15" s="1" customFormat="1" ht="56.1" customHeight="1">
      <c r="A11" s="11"/>
      <c r="B11" s="12" t="s">
        <v>22</v>
      </c>
      <c r="C11" s="12" t="s">
        <v>23</v>
      </c>
      <c r="D11" s="12" t="s">
        <v>140</v>
      </c>
      <c r="E11" s="11">
        <v>125</v>
      </c>
      <c r="F11" s="11">
        <v>125</v>
      </c>
      <c r="G11" s="11"/>
      <c r="H11" s="11">
        <v>65</v>
      </c>
      <c r="I11" s="11"/>
      <c r="J11" s="11"/>
      <c r="K11" s="11">
        <v>60</v>
      </c>
      <c r="L11" s="11"/>
      <c r="M11" s="11"/>
      <c r="N11" s="11"/>
      <c r="O11" s="62"/>
    </row>
    <row r="12" spans="1:15" ht="30" customHeight="1">
      <c r="A12" s="14">
        <v>3</v>
      </c>
      <c r="B12" s="9" t="s">
        <v>25</v>
      </c>
      <c r="C12" s="9"/>
      <c r="D12" s="9"/>
      <c r="E12" s="14">
        <v>41.2</v>
      </c>
      <c r="F12" s="14">
        <v>41.2</v>
      </c>
      <c r="G12" s="14"/>
      <c r="H12" s="14">
        <v>4.7949999999999999</v>
      </c>
      <c r="I12" s="14">
        <v>5.7750000000000004</v>
      </c>
      <c r="J12" s="14">
        <v>4.41</v>
      </c>
      <c r="K12" s="14">
        <v>21.48</v>
      </c>
      <c r="L12" s="14">
        <v>0.09</v>
      </c>
      <c r="M12" s="14">
        <v>2.73</v>
      </c>
      <c r="N12" s="14">
        <v>1.92</v>
      </c>
      <c r="O12" s="14"/>
    </row>
    <row r="13" spans="1:15" s="1" customFormat="1" ht="45" customHeight="1">
      <c r="A13" s="11"/>
      <c r="B13" s="12" t="s">
        <v>26</v>
      </c>
      <c r="C13" s="12" t="s">
        <v>27</v>
      </c>
      <c r="D13" s="12" t="s">
        <v>139</v>
      </c>
      <c r="E13" s="11">
        <v>41.2</v>
      </c>
      <c r="F13" s="11">
        <v>41.2</v>
      </c>
      <c r="G13" s="11"/>
      <c r="H13" s="11">
        <v>4.7949999999999999</v>
      </c>
      <c r="I13" s="11">
        <v>5.7750000000000004</v>
      </c>
      <c r="J13" s="11">
        <v>4.41</v>
      </c>
      <c r="K13" s="11">
        <v>21.48</v>
      </c>
      <c r="L13" s="11">
        <v>0.09</v>
      </c>
      <c r="M13" s="11">
        <v>2.73</v>
      </c>
      <c r="N13" s="11">
        <v>1.92</v>
      </c>
      <c r="O13" s="12" t="s">
        <v>24</v>
      </c>
    </row>
    <row r="14" spans="1:15" ht="45" customHeight="1">
      <c r="A14" s="14">
        <v>4</v>
      </c>
      <c r="B14" s="9" t="s">
        <v>28</v>
      </c>
      <c r="C14" s="9"/>
      <c r="D14" s="9"/>
      <c r="E14" s="15">
        <v>10591.5</v>
      </c>
      <c r="F14" s="15">
        <f>SUM(G14:N14)</f>
        <v>10591.5</v>
      </c>
      <c r="G14" s="15">
        <v>3435.6</v>
      </c>
      <c r="H14" s="16">
        <v>1023.5</v>
      </c>
      <c r="I14" s="16">
        <v>1354</v>
      </c>
      <c r="J14" s="16">
        <v>1171</v>
      </c>
      <c r="K14" s="16">
        <v>2435.3000000000002</v>
      </c>
      <c r="L14" s="16"/>
      <c r="M14" s="16">
        <v>285.60000000000002</v>
      </c>
      <c r="N14" s="16">
        <v>886.5</v>
      </c>
      <c r="O14" s="9"/>
    </row>
    <row r="15" spans="1:15" s="1" customFormat="1" ht="48">
      <c r="A15" s="11"/>
      <c r="B15" s="17" t="s">
        <v>29</v>
      </c>
      <c r="C15" s="17" t="s">
        <v>30</v>
      </c>
      <c r="D15" s="17" t="s">
        <v>31</v>
      </c>
      <c r="E15" s="18">
        <v>10591.5</v>
      </c>
      <c r="F15" s="18">
        <f>SUM(G15:N15)</f>
        <v>10591.5</v>
      </c>
      <c r="G15" s="18">
        <v>3435.6</v>
      </c>
      <c r="H15" s="19">
        <v>1023.5</v>
      </c>
      <c r="I15" s="19">
        <v>1354</v>
      </c>
      <c r="J15" s="19">
        <v>1171</v>
      </c>
      <c r="K15" s="19">
        <v>2435.3000000000002</v>
      </c>
      <c r="L15" s="19"/>
      <c r="M15" s="19">
        <v>285.60000000000002</v>
      </c>
      <c r="N15" s="19">
        <v>886.5</v>
      </c>
      <c r="O15" s="17" t="s">
        <v>32</v>
      </c>
    </row>
    <row r="16" spans="1:15" ht="47.1" customHeight="1">
      <c r="A16" s="20">
        <v>5</v>
      </c>
      <c r="B16" s="21" t="s">
        <v>33</v>
      </c>
      <c r="C16" s="21"/>
      <c r="D16" s="21"/>
      <c r="E16" s="20">
        <v>1.65</v>
      </c>
      <c r="F16" s="20">
        <v>1.65</v>
      </c>
      <c r="G16" s="20"/>
      <c r="H16" s="20"/>
      <c r="I16" s="20"/>
      <c r="J16" s="20"/>
      <c r="K16" s="20"/>
      <c r="L16" s="20">
        <v>1.65</v>
      </c>
      <c r="M16" s="20"/>
      <c r="N16" s="20"/>
      <c r="O16" s="47"/>
    </row>
    <row r="17" spans="1:15" s="1" customFormat="1" ht="48">
      <c r="A17" s="22"/>
      <c r="B17" s="23" t="s">
        <v>33</v>
      </c>
      <c r="C17" s="23" t="s">
        <v>34</v>
      </c>
      <c r="D17" s="23" t="s">
        <v>142</v>
      </c>
      <c r="E17" s="22">
        <v>1.65</v>
      </c>
      <c r="F17" s="22">
        <v>1.65</v>
      </c>
      <c r="G17" s="22"/>
      <c r="H17" s="22"/>
      <c r="I17" s="22"/>
      <c r="J17" s="22"/>
      <c r="K17" s="22"/>
      <c r="L17" s="22">
        <v>1.65</v>
      </c>
      <c r="M17" s="22"/>
      <c r="N17" s="22"/>
      <c r="O17" s="23" t="s">
        <v>35</v>
      </c>
    </row>
    <row r="18" spans="1:15" ht="45" customHeight="1">
      <c r="A18" s="24">
        <v>6</v>
      </c>
      <c r="B18" s="25" t="s">
        <v>36</v>
      </c>
      <c r="C18" s="25"/>
      <c r="D18" s="25"/>
      <c r="E18" s="24">
        <f t="shared" ref="E18:N18" si="1">SUM(E19:E22)</f>
        <v>8806.86</v>
      </c>
      <c r="F18" s="24">
        <f t="shared" si="1"/>
        <v>8806.86</v>
      </c>
      <c r="G18" s="24">
        <f t="shared" si="1"/>
        <v>110.24</v>
      </c>
      <c r="H18" s="24">
        <f t="shared" si="1"/>
        <v>1209.29</v>
      </c>
      <c r="I18" s="24">
        <f t="shared" si="1"/>
        <v>1688.07</v>
      </c>
      <c r="J18" s="24">
        <f t="shared" si="1"/>
        <v>1736.97</v>
      </c>
      <c r="K18" s="24">
        <f t="shared" si="1"/>
        <v>1997.39</v>
      </c>
      <c r="L18" s="24">
        <f t="shared" si="1"/>
        <v>1106.06</v>
      </c>
      <c r="M18" s="24">
        <f t="shared" si="1"/>
        <v>485.44</v>
      </c>
      <c r="N18" s="24">
        <f t="shared" si="1"/>
        <v>473.4</v>
      </c>
      <c r="O18" s="48"/>
    </row>
    <row r="19" spans="1:15" ht="36">
      <c r="A19" s="26"/>
      <c r="B19" s="27" t="s">
        <v>37</v>
      </c>
      <c r="C19" s="27" t="s">
        <v>38</v>
      </c>
      <c r="D19" s="27" t="s">
        <v>39</v>
      </c>
      <c r="E19" s="26">
        <v>6706.02</v>
      </c>
      <c r="F19" s="26">
        <f>SUM(G19:N19)</f>
        <v>6706.02</v>
      </c>
      <c r="G19" s="26">
        <v>93.72</v>
      </c>
      <c r="H19" s="26">
        <v>965.2</v>
      </c>
      <c r="I19" s="26">
        <v>1261.53</v>
      </c>
      <c r="J19" s="26">
        <v>1426.86</v>
      </c>
      <c r="K19" s="26">
        <v>1342.36</v>
      </c>
      <c r="L19" s="26">
        <v>865.71</v>
      </c>
      <c r="M19" s="26">
        <v>371.34</v>
      </c>
      <c r="N19" s="26">
        <v>379.3</v>
      </c>
      <c r="O19" s="63" t="s">
        <v>40</v>
      </c>
    </row>
    <row r="20" spans="1:15" ht="36">
      <c r="A20" s="26"/>
      <c r="B20" s="27" t="s">
        <v>41</v>
      </c>
      <c r="C20" s="27" t="s">
        <v>38</v>
      </c>
      <c r="D20" s="27" t="s">
        <v>39</v>
      </c>
      <c r="E20" s="26">
        <v>637.66999999999996</v>
      </c>
      <c r="F20" s="26">
        <f>SUM(G20:N20)</f>
        <v>637.66999999999996</v>
      </c>
      <c r="G20" s="26">
        <v>4.46</v>
      </c>
      <c r="H20" s="26">
        <v>65.62</v>
      </c>
      <c r="I20" s="26">
        <v>133.04</v>
      </c>
      <c r="J20" s="26">
        <v>81.56</v>
      </c>
      <c r="K20" s="26">
        <v>223.54</v>
      </c>
      <c r="L20" s="26">
        <v>69.569999999999993</v>
      </c>
      <c r="M20" s="26">
        <v>34.15</v>
      </c>
      <c r="N20" s="26">
        <v>25.73</v>
      </c>
      <c r="O20" s="64"/>
    </row>
    <row r="21" spans="1:15" ht="48">
      <c r="A21" s="26"/>
      <c r="B21" s="27" t="s">
        <v>42</v>
      </c>
      <c r="C21" s="27" t="s">
        <v>43</v>
      </c>
      <c r="D21" s="27" t="s">
        <v>44</v>
      </c>
      <c r="E21" s="26">
        <v>919.54</v>
      </c>
      <c r="F21" s="26">
        <f>SUM(G21:N21)</f>
        <v>919.54</v>
      </c>
      <c r="G21" s="26">
        <v>4.46</v>
      </c>
      <c r="H21" s="26">
        <v>100.23</v>
      </c>
      <c r="I21" s="26">
        <v>191.23</v>
      </c>
      <c r="J21" s="26">
        <v>112.88</v>
      </c>
      <c r="K21" s="26">
        <v>322.67</v>
      </c>
      <c r="L21" s="26">
        <v>100.6</v>
      </c>
      <c r="M21" s="26">
        <v>49.85</v>
      </c>
      <c r="N21" s="26">
        <v>37.619999999999997</v>
      </c>
      <c r="O21" s="64"/>
    </row>
    <row r="22" spans="1:15" ht="36">
      <c r="A22" s="26"/>
      <c r="B22" s="27" t="s">
        <v>45</v>
      </c>
      <c r="C22" s="27" t="s">
        <v>43</v>
      </c>
      <c r="D22" s="27" t="s">
        <v>44</v>
      </c>
      <c r="E22" s="26">
        <v>543.63</v>
      </c>
      <c r="F22" s="26">
        <f>SUM(G22:N22)</f>
        <v>543.63</v>
      </c>
      <c r="G22" s="26">
        <v>7.6</v>
      </c>
      <c r="H22" s="26">
        <v>78.239999999999995</v>
      </c>
      <c r="I22" s="26">
        <v>102.27</v>
      </c>
      <c r="J22" s="26">
        <v>115.67</v>
      </c>
      <c r="K22" s="26">
        <v>108.82</v>
      </c>
      <c r="L22" s="26">
        <v>70.180000000000007</v>
      </c>
      <c r="M22" s="26">
        <v>30.1</v>
      </c>
      <c r="N22" s="26">
        <v>30.75</v>
      </c>
      <c r="O22" s="64"/>
    </row>
    <row r="23" spans="1:15" ht="24">
      <c r="A23" s="24">
        <v>7</v>
      </c>
      <c r="B23" s="25" t="s">
        <v>46</v>
      </c>
      <c r="C23" s="25"/>
      <c r="D23" s="25"/>
      <c r="E23" s="24">
        <f t="shared" ref="E23:N23" si="2">SUM(E24:E24)</f>
        <v>1542</v>
      </c>
      <c r="F23" s="24">
        <f t="shared" si="2"/>
        <v>1542</v>
      </c>
      <c r="G23" s="24">
        <f t="shared" si="2"/>
        <v>0</v>
      </c>
      <c r="H23" s="24">
        <f t="shared" si="2"/>
        <v>0</v>
      </c>
      <c r="I23" s="24">
        <f t="shared" si="2"/>
        <v>0</v>
      </c>
      <c r="J23" s="24">
        <f t="shared" si="2"/>
        <v>0</v>
      </c>
      <c r="K23" s="24">
        <f t="shared" si="2"/>
        <v>0</v>
      </c>
      <c r="L23" s="24">
        <f t="shared" si="2"/>
        <v>0</v>
      </c>
      <c r="M23" s="24">
        <f t="shared" si="2"/>
        <v>650</v>
      </c>
      <c r="N23" s="24">
        <f t="shared" si="2"/>
        <v>892</v>
      </c>
      <c r="O23" s="48"/>
    </row>
    <row r="24" spans="1:15" ht="36">
      <c r="A24" s="26"/>
      <c r="B24" s="27" t="s">
        <v>47</v>
      </c>
      <c r="C24" s="27" t="s">
        <v>48</v>
      </c>
      <c r="D24" s="27" t="s">
        <v>49</v>
      </c>
      <c r="E24" s="26">
        <v>1542</v>
      </c>
      <c r="F24" s="26">
        <v>1542</v>
      </c>
      <c r="G24" s="26"/>
      <c r="H24" s="26"/>
      <c r="I24" s="26"/>
      <c r="J24" s="26"/>
      <c r="K24" s="26"/>
      <c r="L24" s="26"/>
      <c r="M24" s="26">
        <v>650</v>
      </c>
      <c r="N24" s="26">
        <v>892</v>
      </c>
      <c r="O24" s="49" t="s">
        <v>50</v>
      </c>
    </row>
    <row r="25" spans="1:15" ht="24">
      <c r="A25" s="24">
        <v>8</v>
      </c>
      <c r="B25" s="25" t="s">
        <v>51</v>
      </c>
      <c r="C25" s="25"/>
      <c r="D25" s="25"/>
      <c r="E25" s="24">
        <f t="shared" ref="E25:N25" si="3">SUM(E26:E26)</f>
        <v>430</v>
      </c>
      <c r="F25" s="24">
        <f t="shared" si="3"/>
        <v>430</v>
      </c>
      <c r="G25" s="24">
        <f t="shared" si="3"/>
        <v>9.6</v>
      </c>
      <c r="H25" s="24">
        <f t="shared" si="3"/>
        <v>1.2</v>
      </c>
      <c r="I25" s="24">
        <f t="shared" si="3"/>
        <v>3</v>
      </c>
      <c r="J25" s="24">
        <f t="shared" si="3"/>
        <v>9</v>
      </c>
      <c r="K25" s="24">
        <f t="shared" si="3"/>
        <v>403.6</v>
      </c>
      <c r="L25" s="24">
        <f t="shared" si="3"/>
        <v>0</v>
      </c>
      <c r="M25" s="24">
        <f t="shared" si="3"/>
        <v>0</v>
      </c>
      <c r="N25" s="24">
        <f t="shared" si="3"/>
        <v>3.6</v>
      </c>
      <c r="O25" s="48"/>
    </row>
    <row r="26" spans="1:15" ht="36">
      <c r="A26" s="26"/>
      <c r="B26" s="27" t="s">
        <v>52</v>
      </c>
      <c r="C26" s="27" t="s">
        <v>53</v>
      </c>
      <c r="D26" s="27" t="s">
        <v>54</v>
      </c>
      <c r="E26" s="26">
        <v>430</v>
      </c>
      <c r="F26" s="26">
        <f>G26+H26+I26+J26+K26+N26</f>
        <v>430</v>
      </c>
      <c r="G26" s="26">
        <v>9.6</v>
      </c>
      <c r="H26" s="26">
        <v>1.2</v>
      </c>
      <c r="I26" s="26">
        <v>3</v>
      </c>
      <c r="J26" s="26">
        <v>9</v>
      </c>
      <c r="K26" s="26">
        <v>403.6</v>
      </c>
      <c r="L26" s="26"/>
      <c r="M26" s="26"/>
      <c r="N26" s="26">
        <v>3.6</v>
      </c>
      <c r="O26" s="50" t="s">
        <v>55</v>
      </c>
    </row>
    <row r="27" spans="1:15" ht="36">
      <c r="A27" s="24">
        <v>9</v>
      </c>
      <c r="B27" s="25" t="s">
        <v>56</v>
      </c>
      <c r="C27" s="25"/>
      <c r="D27" s="25"/>
      <c r="E27" s="24">
        <f t="shared" ref="E27:N27" si="4">SUM(E28:E30)</f>
        <v>3171.7</v>
      </c>
      <c r="F27" s="24">
        <f t="shared" si="4"/>
        <v>3171.7</v>
      </c>
      <c r="G27" s="24">
        <f t="shared" si="4"/>
        <v>23</v>
      </c>
      <c r="H27" s="24">
        <f t="shared" si="4"/>
        <v>384.3</v>
      </c>
      <c r="I27" s="24">
        <f t="shared" si="4"/>
        <v>781.1</v>
      </c>
      <c r="J27" s="24">
        <f t="shared" si="4"/>
        <v>532</v>
      </c>
      <c r="K27" s="24">
        <f t="shared" si="4"/>
        <v>631.5</v>
      </c>
      <c r="L27" s="24">
        <f t="shared" si="4"/>
        <v>412.3</v>
      </c>
      <c r="M27" s="24">
        <f t="shared" si="4"/>
        <v>240</v>
      </c>
      <c r="N27" s="24">
        <f t="shared" si="4"/>
        <v>167.5</v>
      </c>
      <c r="O27" s="48"/>
    </row>
    <row r="28" spans="1:15" ht="36">
      <c r="A28" s="26"/>
      <c r="B28" s="27" t="s">
        <v>57</v>
      </c>
      <c r="C28" s="27" t="s">
        <v>58</v>
      </c>
      <c r="D28" s="27" t="s">
        <v>59</v>
      </c>
      <c r="E28" s="26">
        <v>721.7</v>
      </c>
      <c r="F28" s="26">
        <f>G28+H28+I28+J28+K28+L28+M28+N28</f>
        <v>721.7</v>
      </c>
      <c r="G28" s="26">
        <v>12.3</v>
      </c>
      <c r="H28" s="26">
        <v>114</v>
      </c>
      <c r="I28" s="26">
        <v>151.1</v>
      </c>
      <c r="J28" s="26">
        <v>154</v>
      </c>
      <c r="K28" s="26">
        <v>66.5</v>
      </c>
      <c r="L28" s="26">
        <v>104.3</v>
      </c>
      <c r="M28" s="26">
        <v>62</v>
      </c>
      <c r="N28" s="26">
        <v>57.5</v>
      </c>
      <c r="O28" s="63" t="s">
        <v>60</v>
      </c>
    </row>
    <row r="29" spans="1:15" ht="36">
      <c r="A29" s="26"/>
      <c r="B29" s="27" t="s">
        <v>61</v>
      </c>
      <c r="C29" s="27" t="s">
        <v>62</v>
      </c>
      <c r="D29" s="27" t="s">
        <v>63</v>
      </c>
      <c r="E29" s="26">
        <v>1119</v>
      </c>
      <c r="F29" s="26">
        <f>G29+H29+I29+J29+K29+L29+M29+N29</f>
        <v>1119</v>
      </c>
      <c r="G29" s="26">
        <v>4.7</v>
      </c>
      <c r="H29" s="26">
        <v>123.3</v>
      </c>
      <c r="I29" s="26">
        <v>288</v>
      </c>
      <c r="J29" s="26">
        <v>173</v>
      </c>
      <c r="K29" s="26">
        <v>258</v>
      </c>
      <c r="L29" s="26">
        <v>141</v>
      </c>
      <c r="M29" s="26">
        <v>81</v>
      </c>
      <c r="N29" s="26">
        <v>50</v>
      </c>
      <c r="O29" s="64"/>
    </row>
    <row r="30" spans="1:15" ht="48">
      <c r="A30" s="26"/>
      <c r="B30" s="27" t="s">
        <v>64</v>
      </c>
      <c r="C30" s="27" t="s">
        <v>43</v>
      </c>
      <c r="D30" s="27" t="s">
        <v>44</v>
      </c>
      <c r="E30" s="26">
        <v>1331</v>
      </c>
      <c r="F30" s="26">
        <f>G30+H30+I30+J30+K30+L30+M30+N30</f>
        <v>1331</v>
      </c>
      <c r="G30" s="26">
        <v>6</v>
      </c>
      <c r="H30" s="26">
        <v>147</v>
      </c>
      <c r="I30" s="26">
        <v>342</v>
      </c>
      <c r="J30" s="26">
        <v>205</v>
      </c>
      <c r="K30" s="26">
        <v>307</v>
      </c>
      <c r="L30" s="26">
        <v>167</v>
      </c>
      <c r="M30" s="26">
        <v>97</v>
      </c>
      <c r="N30" s="26">
        <v>60</v>
      </c>
      <c r="O30" s="64"/>
    </row>
    <row r="31" spans="1:15" ht="24">
      <c r="A31" s="24">
        <v>10</v>
      </c>
      <c r="B31" s="25" t="s">
        <v>65</v>
      </c>
      <c r="C31" s="25"/>
      <c r="D31" s="25"/>
      <c r="E31" s="24">
        <f t="shared" ref="E31:N31" si="5">SUM(E32:E34)</f>
        <v>134.59</v>
      </c>
      <c r="F31" s="24">
        <f t="shared" si="5"/>
        <v>134.59</v>
      </c>
      <c r="G31" s="24">
        <f t="shared" si="5"/>
        <v>22.56</v>
      </c>
      <c r="H31" s="24">
        <f t="shared" si="5"/>
        <v>7.16</v>
      </c>
      <c r="I31" s="24">
        <f t="shared" si="5"/>
        <v>13.43</v>
      </c>
      <c r="J31" s="24">
        <f t="shared" si="5"/>
        <v>40.450000000000003</v>
      </c>
      <c r="K31" s="24">
        <f t="shared" si="5"/>
        <v>31.65</v>
      </c>
      <c r="L31" s="24">
        <f t="shared" si="5"/>
        <v>8.83</v>
      </c>
      <c r="M31" s="24">
        <f t="shared" si="5"/>
        <v>2.12</v>
      </c>
      <c r="N31" s="24">
        <f t="shared" si="5"/>
        <v>8.39</v>
      </c>
      <c r="O31" s="48"/>
    </row>
    <row r="32" spans="1:15" ht="48">
      <c r="A32" s="26"/>
      <c r="B32" s="27" t="s">
        <v>66</v>
      </c>
      <c r="C32" s="27" t="s">
        <v>43</v>
      </c>
      <c r="D32" s="27" t="s">
        <v>44</v>
      </c>
      <c r="E32" s="26">
        <v>38.340000000000003</v>
      </c>
      <c r="F32" s="26">
        <f>SUM(G32:N32)</f>
        <v>38.340000000000003</v>
      </c>
      <c r="G32" s="26">
        <v>6.31</v>
      </c>
      <c r="H32" s="26">
        <v>0.28999999999999998</v>
      </c>
      <c r="I32" s="26">
        <v>1.02</v>
      </c>
      <c r="J32" s="26">
        <v>20.16</v>
      </c>
      <c r="K32" s="26">
        <v>9.2799999999999994</v>
      </c>
      <c r="L32" s="26"/>
      <c r="M32" s="26"/>
      <c r="N32" s="26">
        <v>1.28</v>
      </c>
      <c r="O32" s="63" t="s">
        <v>67</v>
      </c>
    </row>
    <row r="33" spans="1:15" ht="48">
      <c r="A33" s="26"/>
      <c r="B33" s="27" t="s">
        <v>68</v>
      </c>
      <c r="C33" s="27" t="s">
        <v>43</v>
      </c>
      <c r="D33" s="27" t="s">
        <v>44</v>
      </c>
      <c r="E33" s="28">
        <v>6.02</v>
      </c>
      <c r="F33" s="26">
        <f>SUM(G33:N33)</f>
        <v>6.02</v>
      </c>
      <c r="G33" s="26">
        <v>2</v>
      </c>
      <c r="H33" s="26"/>
      <c r="I33" s="26"/>
      <c r="J33" s="26">
        <v>1</v>
      </c>
      <c r="K33" s="26"/>
      <c r="L33" s="26"/>
      <c r="M33" s="26"/>
      <c r="N33" s="26">
        <v>3.02</v>
      </c>
      <c r="O33" s="64"/>
    </row>
    <row r="34" spans="1:15" ht="48">
      <c r="A34" s="26"/>
      <c r="B34" s="27" t="s">
        <v>69</v>
      </c>
      <c r="C34" s="27" t="s">
        <v>43</v>
      </c>
      <c r="D34" s="27" t="s">
        <v>44</v>
      </c>
      <c r="E34" s="28">
        <v>90.23</v>
      </c>
      <c r="F34" s="26">
        <f>SUM(G34:N34)</f>
        <v>90.23</v>
      </c>
      <c r="G34" s="26">
        <v>14.25</v>
      </c>
      <c r="H34" s="26">
        <v>6.87</v>
      </c>
      <c r="I34" s="26">
        <v>12.41</v>
      </c>
      <c r="J34" s="26">
        <v>19.29</v>
      </c>
      <c r="K34" s="26">
        <v>22.37</v>
      </c>
      <c r="L34" s="26">
        <v>8.83</v>
      </c>
      <c r="M34" s="26">
        <v>2.12</v>
      </c>
      <c r="N34" s="26">
        <v>4.09</v>
      </c>
      <c r="O34" s="64"/>
    </row>
    <row r="35" spans="1:15" ht="36">
      <c r="A35" s="24">
        <v>11</v>
      </c>
      <c r="B35" s="25" t="s">
        <v>70</v>
      </c>
      <c r="C35" s="25"/>
      <c r="D35" s="25"/>
      <c r="E35" s="24">
        <f t="shared" ref="E35:N35" si="6">SUM(E36:E38)</f>
        <v>441.09</v>
      </c>
      <c r="F35" s="24">
        <f t="shared" si="6"/>
        <v>441.09</v>
      </c>
      <c r="G35" s="24">
        <f t="shared" si="6"/>
        <v>137.68</v>
      </c>
      <c r="H35" s="24">
        <f t="shared" si="6"/>
        <v>6.81</v>
      </c>
      <c r="I35" s="24">
        <f t="shared" si="6"/>
        <v>11.12</v>
      </c>
      <c r="J35" s="24">
        <f t="shared" si="6"/>
        <v>184.06</v>
      </c>
      <c r="K35" s="24">
        <f t="shared" si="6"/>
        <v>87.26</v>
      </c>
      <c r="L35" s="24">
        <f t="shared" si="6"/>
        <v>0</v>
      </c>
      <c r="M35" s="24">
        <f t="shared" si="6"/>
        <v>0</v>
      </c>
      <c r="N35" s="24">
        <f t="shared" si="6"/>
        <v>14.16</v>
      </c>
      <c r="O35" s="48"/>
    </row>
    <row r="36" spans="1:15" ht="48">
      <c r="A36" s="26"/>
      <c r="B36" s="27" t="s">
        <v>71</v>
      </c>
      <c r="C36" s="27" t="s">
        <v>43</v>
      </c>
      <c r="D36" s="27" t="s">
        <v>44</v>
      </c>
      <c r="E36" s="26">
        <v>204.39</v>
      </c>
      <c r="F36" s="26">
        <f>SUM(G36:N36)</f>
        <v>204.39</v>
      </c>
      <c r="G36" s="26">
        <v>68.13</v>
      </c>
      <c r="H36" s="26">
        <v>5.76</v>
      </c>
      <c r="I36" s="26">
        <v>10.08</v>
      </c>
      <c r="J36" s="26">
        <v>90.33</v>
      </c>
      <c r="K36" s="26">
        <v>24.78</v>
      </c>
      <c r="L36" s="26"/>
      <c r="M36" s="26"/>
      <c r="N36" s="26">
        <v>5.31</v>
      </c>
      <c r="O36" s="49" t="s">
        <v>72</v>
      </c>
    </row>
    <row r="37" spans="1:15" ht="48">
      <c r="A37" s="26"/>
      <c r="B37" s="27" t="s">
        <v>73</v>
      </c>
      <c r="C37" s="27" t="s">
        <v>43</v>
      </c>
      <c r="D37" s="27" t="s">
        <v>44</v>
      </c>
      <c r="E37" s="28">
        <v>204.86</v>
      </c>
      <c r="F37" s="26">
        <f>SUM(G37:N37)</f>
        <v>204.86</v>
      </c>
      <c r="G37" s="26">
        <v>50.37</v>
      </c>
      <c r="H37" s="26">
        <v>1.05</v>
      </c>
      <c r="I37" s="26">
        <v>1.04</v>
      </c>
      <c r="J37" s="26">
        <v>86.95</v>
      </c>
      <c r="K37" s="26">
        <v>62.48</v>
      </c>
      <c r="L37" s="26"/>
      <c r="M37" s="26"/>
      <c r="N37" s="26">
        <v>2.97</v>
      </c>
      <c r="O37" s="49" t="s">
        <v>74</v>
      </c>
    </row>
    <row r="38" spans="1:15" ht="48">
      <c r="A38" s="26"/>
      <c r="B38" s="27" t="s">
        <v>75</v>
      </c>
      <c r="C38" s="27" t="s">
        <v>43</v>
      </c>
      <c r="D38" s="27" t="s">
        <v>44</v>
      </c>
      <c r="E38" s="28">
        <v>31.84</v>
      </c>
      <c r="F38" s="26">
        <f>SUM(G38:N38)</f>
        <v>31.84</v>
      </c>
      <c r="G38" s="26">
        <v>19.18</v>
      </c>
      <c r="H38" s="26"/>
      <c r="I38" s="26"/>
      <c r="J38" s="26">
        <v>6.78</v>
      </c>
      <c r="K38" s="26"/>
      <c r="L38" s="26"/>
      <c r="M38" s="26"/>
      <c r="N38" s="26">
        <v>5.88</v>
      </c>
      <c r="O38" s="49" t="s">
        <v>74</v>
      </c>
    </row>
    <row r="39" spans="1:15" ht="14.25">
      <c r="A39" s="29">
        <v>12</v>
      </c>
      <c r="B39" s="30" t="s">
        <v>76</v>
      </c>
      <c r="C39" s="30"/>
      <c r="D39" s="30"/>
      <c r="E39" s="31">
        <f t="shared" ref="E39:N39" si="7">SUM(E40:E40)</f>
        <v>70</v>
      </c>
      <c r="F39" s="31">
        <f t="shared" si="7"/>
        <v>70</v>
      </c>
      <c r="G39" s="32">
        <f t="shared" si="7"/>
        <v>0</v>
      </c>
      <c r="H39" s="31">
        <f t="shared" si="7"/>
        <v>10</v>
      </c>
      <c r="I39" s="31">
        <f t="shared" si="7"/>
        <v>10</v>
      </c>
      <c r="J39" s="31">
        <f t="shared" si="7"/>
        <v>10</v>
      </c>
      <c r="K39" s="31">
        <f t="shared" si="7"/>
        <v>10</v>
      </c>
      <c r="L39" s="31">
        <f t="shared" si="7"/>
        <v>10</v>
      </c>
      <c r="M39" s="31">
        <f t="shared" si="7"/>
        <v>10</v>
      </c>
      <c r="N39" s="31">
        <f t="shared" si="7"/>
        <v>10</v>
      </c>
      <c r="O39" s="51"/>
    </row>
    <row r="40" spans="1:15" ht="36">
      <c r="A40" s="33"/>
      <c r="B40" s="34" t="s">
        <v>77</v>
      </c>
      <c r="C40" s="35" t="s">
        <v>78</v>
      </c>
      <c r="D40" s="36" t="s">
        <v>79</v>
      </c>
      <c r="E40" s="37">
        <v>70</v>
      </c>
      <c r="F40" s="37">
        <f t="shared" ref="F40:F46" si="8">SUM(G40:N40)</f>
        <v>70</v>
      </c>
      <c r="G40" s="37"/>
      <c r="H40" s="37">
        <v>10</v>
      </c>
      <c r="I40" s="37">
        <v>10</v>
      </c>
      <c r="J40" s="37">
        <v>10</v>
      </c>
      <c r="K40" s="37">
        <v>10</v>
      </c>
      <c r="L40" s="37">
        <v>10</v>
      </c>
      <c r="M40" s="37">
        <v>10</v>
      </c>
      <c r="N40" s="37">
        <v>10</v>
      </c>
      <c r="O40" s="52" t="s">
        <v>80</v>
      </c>
    </row>
    <row r="41" spans="1:15" ht="14.25">
      <c r="A41" s="29">
        <v>13</v>
      </c>
      <c r="B41" s="30" t="s">
        <v>81</v>
      </c>
      <c r="C41" s="30"/>
      <c r="D41" s="30"/>
      <c r="E41" s="31">
        <f t="shared" ref="E41:N41" si="9">SUM(E42:E46)</f>
        <v>3338</v>
      </c>
      <c r="F41" s="31">
        <f t="shared" si="9"/>
        <v>3338</v>
      </c>
      <c r="G41" s="32">
        <f t="shared" si="9"/>
        <v>23</v>
      </c>
      <c r="H41" s="31">
        <f t="shared" si="9"/>
        <v>492</v>
      </c>
      <c r="I41" s="31">
        <f t="shared" si="9"/>
        <v>230</v>
      </c>
      <c r="J41" s="31">
        <f t="shared" si="9"/>
        <v>1360</v>
      </c>
      <c r="K41" s="31">
        <f t="shared" si="9"/>
        <v>570</v>
      </c>
      <c r="L41" s="31">
        <f t="shared" si="9"/>
        <v>228</v>
      </c>
      <c r="M41" s="31">
        <f t="shared" si="9"/>
        <v>315</v>
      </c>
      <c r="N41" s="31">
        <f t="shared" si="9"/>
        <v>120</v>
      </c>
      <c r="O41" s="51"/>
    </row>
    <row r="42" spans="1:15" ht="48">
      <c r="A42" s="33"/>
      <c r="B42" s="34" t="s">
        <v>82</v>
      </c>
      <c r="C42" s="35" t="s">
        <v>83</v>
      </c>
      <c r="D42" s="36" t="s">
        <v>84</v>
      </c>
      <c r="E42" s="37">
        <v>60</v>
      </c>
      <c r="F42" s="37">
        <f t="shared" si="8"/>
        <v>60</v>
      </c>
      <c r="G42" s="37"/>
      <c r="H42" s="37"/>
      <c r="I42" s="37"/>
      <c r="J42" s="37"/>
      <c r="K42" s="37"/>
      <c r="L42" s="37">
        <v>60</v>
      </c>
      <c r="M42" s="37"/>
      <c r="N42" s="37"/>
      <c r="O42" s="53"/>
    </row>
    <row r="43" spans="1:15" ht="36">
      <c r="A43" s="33"/>
      <c r="B43" s="34" t="s">
        <v>85</v>
      </c>
      <c r="C43" s="35" t="s">
        <v>86</v>
      </c>
      <c r="D43" s="36" t="s">
        <v>87</v>
      </c>
      <c r="E43" s="37">
        <v>1600</v>
      </c>
      <c r="F43" s="37">
        <f t="shared" si="8"/>
        <v>1600</v>
      </c>
      <c r="G43" s="37"/>
      <c r="H43" s="37">
        <v>100</v>
      </c>
      <c r="I43" s="37">
        <v>50</v>
      </c>
      <c r="J43" s="37">
        <v>1060</v>
      </c>
      <c r="K43" s="37">
        <v>150</v>
      </c>
      <c r="L43" s="37">
        <v>40</v>
      </c>
      <c r="M43" s="37">
        <v>160</v>
      </c>
      <c r="N43" s="37">
        <v>40</v>
      </c>
      <c r="O43" s="60" t="s">
        <v>145</v>
      </c>
    </row>
    <row r="44" spans="1:15" ht="36">
      <c r="A44" s="33"/>
      <c r="B44" s="38" t="s">
        <v>88</v>
      </c>
      <c r="C44" s="35" t="s">
        <v>86</v>
      </c>
      <c r="D44" s="36" t="s">
        <v>87</v>
      </c>
      <c r="E44" s="37">
        <v>1197</v>
      </c>
      <c r="F44" s="37">
        <f t="shared" si="8"/>
        <v>1197</v>
      </c>
      <c r="G44" s="37"/>
      <c r="H44" s="37">
        <v>240</v>
      </c>
      <c r="I44" s="37">
        <v>180</v>
      </c>
      <c r="J44" s="37">
        <v>300</v>
      </c>
      <c r="K44" s="37">
        <v>240</v>
      </c>
      <c r="L44" s="37">
        <v>90</v>
      </c>
      <c r="M44" s="37">
        <v>90</v>
      </c>
      <c r="N44" s="37">
        <v>57</v>
      </c>
      <c r="O44" s="60" t="s">
        <v>146</v>
      </c>
    </row>
    <row r="45" spans="1:15" ht="36">
      <c r="A45" s="33"/>
      <c r="B45" s="34" t="s">
        <v>89</v>
      </c>
      <c r="C45" s="35" t="s">
        <v>86</v>
      </c>
      <c r="D45" s="36" t="s">
        <v>87</v>
      </c>
      <c r="E45" s="37">
        <v>321</v>
      </c>
      <c r="F45" s="37">
        <f t="shared" si="8"/>
        <v>321</v>
      </c>
      <c r="G45" s="37">
        <v>23</v>
      </c>
      <c r="H45" s="37">
        <v>122</v>
      </c>
      <c r="I45" s="37"/>
      <c r="J45" s="37"/>
      <c r="K45" s="37">
        <v>90</v>
      </c>
      <c r="L45" s="37">
        <v>18</v>
      </c>
      <c r="M45" s="37">
        <v>45</v>
      </c>
      <c r="N45" s="37">
        <v>23</v>
      </c>
      <c r="O45" s="60" t="s">
        <v>147</v>
      </c>
    </row>
    <row r="46" spans="1:15" ht="36">
      <c r="A46" s="33"/>
      <c r="B46" s="34" t="s">
        <v>90</v>
      </c>
      <c r="C46" s="35" t="s">
        <v>86</v>
      </c>
      <c r="D46" s="36" t="s">
        <v>87</v>
      </c>
      <c r="E46" s="37">
        <v>160</v>
      </c>
      <c r="F46" s="37">
        <f t="shared" si="8"/>
        <v>160</v>
      </c>
      <c r="G46" s="37"/>
      <c r="H46" s="37">
        <v>30</v>
      </c>
      <c r="I46" s="37"/>
      <c r="J46" s="37"/>
      <c r="K46" s="37">
        <v>90</v>
      </c>
      <c r="L46" s="37">
        <v>20</v>
      </c>
      <c r="M46" s="37">
        <v>20</v>
      </c>
      <c r="N46" s="37"/>
      <c r="O46" s="60" t="s">
        <v>148</v>
      </c>
    </row>
    <row r="47" spans="1:15" ht="14.25">
      <c r="A47" s="29">
        <v>14</v>
      </c>
      <c r="B47" s="30" t="s">
        <v>91</v>
      </c>
      <c r="C47" s="30"/>
      <c r="D47" s="30"/>
      <c r="E47" s="31">
        <f t="shared" ref="E47:N47" si="10">SUM(E48:E53)</f>
        <v>6909.43</v>
      </c>
      <c r="F47" s="31">
        <f t="shared" si="10"/>
        <v>6909.43</v>
      </c>
      <c r="G47" s="32">
        <f t="shared" si="10"/>
        <v>464.47</v>
      </c>
      <c r="H47" s="31">
        <f t="shared" si="10"/>
        <v>554.97</v>
      </c>
      <c r="I47" s="31">
        <f t="shared" si="10"/>
        <v>660.7</v>
      </c>
      <c r="J47" s="31">
        <f t="shared" si="10"/>
        <v>1667.91</v>
      </c>
      <c r="K47" s="31">
        <f t="shared" si="10"/>
        <v>554.89</v>
      </c>
      <c r="L47" s="31">
        <f t="shared" si="10"/>
        <v>851</v>
      </c>
      <c r="M47" s="31">
        <f t="shared" si="10"/>
        <v>1047.9100000000001</v>
      </c>
      <c r="N47" s="31">
        <f t="shared" si="10"/>
        <v>1107.58</v>
      </c>
      <c r="O47" s="51"/>
    </row>
    <row r="48" spans="1:15" ht="36">
      <c r="A48" s="33"/>
      <c r="B48" s="39" t="s">
        <v>92</v>
      </c>
      <c r="C48" s="35" t="s">
        <v>93</v>
      </c>
      <c r="D48" s="36" t="s">
        <v>94</v>
      </c>
      <c r="E48" s="37">
        <v>984</v>
      </c>
      <c r="F48" s="37">
        <f t="shared" ref="F48:F53" si="11">SUM(G48:N48)</f>
        <v>984</v>
      </c>
      <c r="G48" s="37"/>
      <c r="H48" s="37"/>
      <c r="I48" s="37">
        <v>310</v>
      </c>
      <c r="J48" s="37"/>
      <c r="K48" s="37"/>
      <c r="L48" s="37"/>
      <c r="M48" s="37">
        <v>332</v>
      </c>
      <c r="N48" s="37">
        <v>342</v>
      </c>
      <c r="O48" s="61" t="s">
        <v>149</v>
      </c>
    </row>
    <row r="49" spans="1:15" ht="48">
      <c r="A49" s="33"/>
      <c r="B49" s="39" t="s">
        <v>95</v>
      </c>
      <c r="C49" s="35" t="s">
        <v>93</v>
      </c>
      <c r="D49" s="36" t="s">
        <v>94</v>
      </c>
      <c r="E49" s="37">
        <v>4970.8999999999996</v>
      </c>
      <c r="F49" s="37">
        <f t="shared" si="11"/>
        <v>4970.8999999999996</v>
      </c>
      <c r="G49" s="37">
        <v>250.47</v>
      </c>
      <c r="H49" s="37">
        <v>251.97</v>
      </c>
      <c r="I49" s="37">
        <v>296.7</v>
      </c>
      <c r="J49" s="37">
        <v>1562.91</v>
      </c>
      <c r="K49" s="37">
        <v>499.89</v>
      </c>
      <c r="L49" s="37">
        <v>741.47</v>
      </c>
      <c r="M49" s="37">
        <v>659.91</v>
      </c>
      <c r="N49" s="37">
        <v>707.58</v>
      </c>
      <c r="O49" s="61" t="s">
        <v>150</v>
      </c>
    </row>
    <row r="50" spans="1:15" ht="36">
      <c r="A50" s="33"/>
      <c r="B50" s="39" t="s">
        <v>96</v>
      </c>
      <c r="C50" s="35" t="s">
        <v>93</v>
      </c>
      <c r="D50" s="36" t="s">
        <v>94</v>
      </c>
      <c r="E50" s="37">
        <v>800</v>
      </c>
      <c r="F50" s="37">
        <f t="shared" si="11"/>
        <v>800</v>
      </c>
      <c r="G50" s="37">
        <v>200</v>
      </c>
      <c r="H50" s="37">
        <v>300</v>
      </c>
      <c r="I50" s="37">
        <v>50</v>
      </c>
      <c r="J50" s="37">
        <v>100</v>
      </c>
      <c r="K50" s="37">
        <v>50</v>
      </c>
      <c r="L50" s="37"/>
      <c r="M50" s="37">
        <v>50</v>
      </c>
      <c r="N50" s="37">
        <v>50</v>
      </c>
      <c r="O50" s="61" t="s">
        <v>151</v>
      </c>
    </row>
    <row r="51" spans="1:15" ht="36">
      <c r="A51" s="33"/>
      <c r="B51" s="39" t="s">
        <v>97</v>
      </c>
      <c r="C51" s="35" t="s">
        <v>93</v>
      </c>
      <c r="D51" s="36" t="s">
        <v>94</v>
      </c>
      <c r="E51" s="37">
        <v>10</v>
      </c>
      <c r="F51" s="37">
        <f t="shared" si="11"/>
        <v>10</v>
      </c>
      <c r="G51" s="37">
        <v>2</v>
      </c>
      <c r="H51" s="37">
        <v>2</v>
      </c>
      <c r="I51" s="37">
        <v>1</v>
      </c>
      <c r="J51" s="37">
        <v>1</v>
      </c>
      <c r="K51" s="37">
        <v>1</v>
      </c>
      <c r="L51" s="37">
        <v>1</v>
      </c>
      <c r="M51" s="37">
        <v>1</v>
      </c>
      <c r="N51" s="37">
        <v>1</v>
      </c>
      <c r="O51" s="61" t="s">
        <v>152</v>
      </c>
    </row>
    <row r="52" spans="1:15" ht="36">
      <c r="A52" s="33"/>
      <c r="B52" s="40" t="s">
        <v>98</v>
      </c>
      <c r="C52" s="35" t="s">
        <v>93</v>
      </c>
      <c r="D52" s="36" t="s">
        <v>94</v>
      </c>
      <c r="E52" s="37">
        <v>41</v>
      </c>
      <c r="F52" s="37">
        <f t="shared" si="11"/>
        <v>41</v>
      </c>
      <c r="G52" s="37">
        <v>12</v>
      </c>
      <c r="H52" s="37">
        <v>1</v>
      </c>
      <c r="I52" s="37">
        <v>3</v>
      </c>
      <c r="J52" s="37">
        <v>4</v>
      </c>
      <c r="K52" s="37">
        <v>4</v>
      </c>
      <c r="L52" s="37">
        <v>5</v>
      </c>
      <c r="M52" s="37">
        <v>5</v>
      </c>
      <c r="N52" s="37">
        <v>7</v>
      </c>
      <c r="O52" s="61" t="s">
        <v>153</v>
      </c>
    </row>
    <row r="53" spans="1:15" ht="36">
      <c r="A53" s="33"/>
      <c r="B53" s="41" t="s">
        <v>99</v>
      </c>
      <c r="C53" s="35" t="s">
        <v>100</v>
      </c>
      <c r="D53" s="36" t="s">
        <v>101</v>
      </c>
      <c r="E53" s="37">
        <v>103.53</v>
      </c>
      <c r="F53" s="37">
        <f t="shared" si="11"/>
        <v>103.53</v>
      </c>
      <c r="G53" s="37"/>
      <c r="H53" s="37"/>
      <c r="I53" s="37"/>
      <c r="J53" s="37"/>
      <c r="K53" s="37"/>
      <c r="L53" s="37">
        <v>103.53</v>
      </c>
      <c r="M53" s="37"/>
      <c r="N53" s="37"/>
      <c r="O53" s="53"/>
    </row>
    <row r="54" spans="1:15" ht="14.25">
      <c r="A54" s="29">
        <v>15</v>
      </c>
      <c r="B54" s="30" t="s">
        <v>102</v>
      </c>
      <c r="C54" s="30"/>
      <c r="D54" s="30"/>
      <c r="E54" s="31">
        <f t="shared" ref="E54:N54" si="12">SUM(E55:E57)</f>
        <v>269.10000000000002</v>
      </c>
      <c r="F54" s="31">
        <f t="shared" si="12"/>
        <v>269.10000000000002</v>
      </c>
      <c r="G54" s="32">
        <f t="shared" si="12"/>
        <v>259.10000000000002</v>
      </c>
      <c r="H54" s="31">
        <f t="shared" si="12"/>
        <v>0</v>
      </c>
      <c r="I54" s="31">
        <f t="shared" si="12"/>
        <v>0</v>
      </c>
      <c r="J54" s="31">
        <f t="shared" si="12"/>
        <v>0</v>
      </c>
      <c r="K54" s="31">
        <f t="shared" si="12"/>
        <v>0</v>
      </c>
      <c r="L54" s="31">
        <f t="shared" si="12"/>
        <v>10</v>
      </c>
      <c r="M54" s="31">
        <f t="shared" si="12"/>
        <v>0</v>
      </c>
      <c r="N54" s="31">
        <f t="shared" si="12"/>
        <v>0</v>
      </c>
      <c r="O54" s="51"/>
    </row>
    <row r="55" spans="1:15" ht="48">
      <c r="A55" s="42"/>
      <c r="B55" s="41" t="s">
        <v>82</v>
      </c>
      <c r="C55" s="35" t="s">
        <v>83</v>
      </c>
      <c r="D55" s="36" t="s">
        <v>84</v>
      </c>
      <c r="E55" s="37">
        <v>10</v>
      </c>
      <c r="F55" s="37">
        <f>SUM(G55:N55)</f>
        <v>10</v>
      </c>
      <c r="G55" s="37"/>
      <c r="H55" s="37"/>
      <c r="I55" s="37"/>
      <c r="J55" s="37"/>
      <c r="K55" s="37"/>
      <c r="L55" s="37">
        <v>10</v>
      </c>
      <c r="M55" s="37"/>
      <c r="N55" s="37"/>
      <c r="O55" s="53"/>
    </row>
    <row r="56" spans="1:15" ht="36">
      <c r="A56" s="33"/>
      <c r="B56" s="41" t="s">
        <v>103</v>
      </c>
      <c r="C56" s="35" t="s">
        <v>86</v>
      </c>
      <c r="D56" s="36" t="s">
        <v>87</v>
      </c>
      <c r="E56" s="37">
        <v>228</v>
      </c>
      <c r="F56" s="37">
        <f>SUM(G56:N56)</f>
        <v>228</v>
      </c>
      <c r="G56" s="37">
        <v>228</v>
      </c>
      <c r="H56" s="37"/>
      <c r="I56" s="37"/>
      <c r="J56" s="37"/>
      <c r="K56" s="37"/>
      <c r="L56" s="37"/>
      <c r="M56" s="37"/>
      <c r="N56" s="37"/>
      <c r="O56" s="61" t="s">
        <v>154</v>
      </c>
    </row>
    <row r="57" spans="1:15" ht="48">
      <c r="A57" s="33"/>
      <c r="B57" s="41" t="s">
        <v>104</v>
      </c>
      <c r="C57" s="35" t="s">
        <v>86</v>
      </c>
      <c r="D57" s="36" t="s">
        <v>105</v>
      </c>
      <c r="E57" s="37">
        <v>31.1</v>
      </c>
      <c r="F57" s="37">
        <f>SUM(G57:N57)</f>
        <v>31.1</v>
      </c>
      <c r="G57" s="37">
        <v>31.1</v>
      </c>
      <c r="H57" s="37"/>
      <c r="I57" s="37"/>
      <c r="J57" s="37"/>
      <c r="K57" s="37"/>
      <c r="L57" s="37"/>
      <c r="M57" s="37"/>
      <c r="N57" s="37"/>
      <c r="O57" s="61" t="s">
        <v>155</v>
      </c>
    </row>
    <row r="58" spans="1:15" ht="14.25">
      <c r="A58" s="29">
        <v>16</v>
      </c>
      <c r="B58" s="43" t="s">
        <v>106</v>
      </c>
      <c r="C58" s="30"/>
      <c r="D58" s="30"/>
      <c r="E58" s="31">
        <f t="shared" ref="E58:N58" si="13">SUM(E59:E62)</f>
        <v>1397.59</v>
      </c>
      <c r="F58" s="31">
        <f t="shared" si="13"/>
        <v>1397.59</v>
      </c>
      <c r="G58" s="32">
        <f t="shared" si="13"/>
        <v>0</v>
      </c>
      <c r="H58" s="31">
        <f t="shared" si="13"/>
        <v>183.39</v>
      </c>
      <c r="I58" s="31">
        <f t="shared" si="13"/>
        <v>419.98</v>
      </c>
      <c r="J58" s="31">
        <f t="shared" si="13"/>
        <v>173.26</v>
      </c>
      <c r="K58" s="31">
        <f t="shared" si="13"/>
        <v>245.7</v>
      </c>
      <c r="L58" s="31">
        <f t="shared" si="13"/>
        <v>82.32</v>
      </c>
      <c r="M58" s="31">
        <f t="shared" si="13"/>
        <v>258.29000000000002</v>
      </c>
      <c r="N58" s="31">
        <f t="shared" si="13"/>
        <v>34.65</v>
      </c>
      <c r="O58" s="51"/>
    </row>
    <row r="59" spans="1:15" ht="36">
      <c r="A59" s="33"/>
      <c r="B59" s="41" t="s">
        <v>107</v>
      </c>
      <c r="C59" s="35" t="s">
        <v>108</v>
      </c>
      <c r="D59" s="36" t="s">
        <v>109</v>
      </c>
      <c r="E59" s="37">
        <v>387.59</v>
      </c>
      <c r="F59" s="37">
        <f>SUM(G59:N59)</f>
        <v>387.59</v>
      </c>
      <c r="G59" s="37"/>
      <c r="H59" s="37">
        <v>33.39</v>
      </c>
      <c r="I59" s="37">
        <v>59.98</v>
      </c>
      <c r="J59" s="37">
        <v>13.26</v>
      </c>
      <c r="K59" s="37">
        <v>125.7</v>
      </c>
      <c r="L59" s="37">
        <v>82.32</v>
      </c>
      <c r="M59" s="37">
        <v>38.29</v>
      </c>
      <c r="N59" s="37">
        <v>34.65</v>
      </c>
      <c r="O59" s="61" t="s">
        <v>156</v>
      </c>
    </row>
    <row r="60" spans="1:15" ht="48">
      <c r="A60" s="33"/>
      <c r="B60" s="41" t="s">
        <v>110</v>
      </c>
      <c r="C60" s="35" t="s">
        <v>108</v>
      </c>
      <c r="D60" s="36" t="s">
        <v>109</v>
      </c>
      <c r="E60" s="37">
        <v>400</v>
      </c>
      <c r="F60" s="37">
        <f>SUM(G60:N60)</f>
        <v>400</v>
      </c>
      <c r="G60" s="37"/>
      <c r="H60" s="37">
        <v>120</v>
      </c>
      <c r="I60" s="37"/>
      <c r="J60" s="37">
        <v>160</v>
      </c>
      <c r="K60" s="37">
        <v>120</v>
      </c>
      <c r="L60" s="37"/>
      <c r="M60" s="37"/>
      <c r="N60" s="37"/>
      <c r="O60" s="61" t="s">
        <v>157</v>
      </c>
    </row>
    <row r="61" spans="1:15" ht="48">
      <c r="A61" s="33"/>
      <c r="B61" s="41" t="s">
        <v>111</v>
      </c>
      <c r="C61" s="35" t="s">
        <v>108</v>
      </c>
      <c r="D61" s="36" t="s">
        <v>109</v>
      </c>
      <c r="E61" s="37">
        <v>90</v>
      </c>
      <c r="F61" s="37">
        <f>SUM(G61:N61)</f>
        <v>90</v>
      </c>
      <c r="G61" s="37"/>
      <c r="H61" s="37">
        <v>30</v>
      </c>
      <c r="I61" s="37"/>
      <c r="J61" s="37"/>
      <c r="K61" s="37"/>
      <c r="L61" s="37"/>
      <c r="M61" s="37">
        <v>60</v>
      </c>
      <c r="N61" s="37"/>
      <c r="O61" s="61" t="s">
        <v>158</v>
      </c>
    </row>
    <row r="62" spans="1:15" ht="48">
      <c r="A62" s="33"/>
      <c r="B62" s="44" t="s">
        <v>112</v>
      </c>
      <c r="C62" s="35" t="s">
        <v>108</v>
      </c>
      <c r="D62" s="36" t="s">
        <v>109</v>
      </c>
      <c r="E62" s="37">
        <v>520</v>
      </c>
      <c r="F62" s="37">
        <f>SUM(G62:N62)</f>
        <v>520</v>
      </c>
      <c r="G62" s="37"/>
      <c r="H62" s="37"/>
      <c r="I62" s="37">
        <v>360</v>
      </c>
      <c r="J62" s="37"/>
      <c r="K62" s="37"/>
      <c r="L62" s="37"/>
      <c r="M62" s="37">
        <v>160</v>
      </c>
      <c r="N62" s="37"/>
      <c r="O62" s="61" t="s">
        <v>159</v>
      </c>
    </row>
    <row r="63" spans="1:15" ht="24">
      <c r="A63" s="29">
        <v>17</v>
      </c>
      <c r="B63" s="43" t="s">
        <v>113</v>
      </c>
      <c r="C63" s="30"/>
      <c r="D63" s="30"/>
      <c r="E63" s="31">
        <f t="shared" ref="E63:N63" si="14">SUM(E64:E65)</f>
        <v>1205.53</v>
      </c>
      <c r="F63" s="31">
        <f t="shared" si="14"/>
        <v>1205.53</v>
      </c>
      <c r="G63" s="32">
        <f t="shared" si="14"/>
        <v>0</v>
      </c>
      <c r="H63" s="31">
        <f t="shared" si="14"/>
        <v>190</v>
      </c>
      <c r="I63" s="31">
        <f t="shared" si="14"/>
        <v>200</v>
      </c>
      <c r="J63" s="31">
        <f t="shared" si="14"/>
        <v>200</v>
      </c>
      <c r="K63" s="31">
        <f t="shared" si="14"/>
        <v>220</v>
      </c>
      <c r="L63" s="31">
        <f t="shared" si="14"/>
        <v>293.98</v>
      </c>
      <c r="M63" s="31">
        <f t="shared" si="14"/>
        <v>101.55</v>
      </c>
      <c r="N63" s="31">
        <f t="shared" si="14"/>
        <v>0</v>
      </c>
      <c r="O63" s="51"/>
    </row>
    <row r="64" spans="1:15" ht="48">
      <c r="A64" s="33"/>
      <c r="B64" s="41" t="s">
        <v>114</v>
      </c>
      <c r="C64" s="35" t="s">
        <v>115</v>
      </c>
      <c r="D64" s="36" t="s">
        <v>105</v>
      </c>
      <c r="E64" s="37">
        <v>911.55</v>
      </c>
      <c r="F64" s="37">
        <f>SUM(G64:N64)</f>
        <v>911.55</v>
      </c>
      <c r="G64" s="37"/>
      <c r="H64" s="37">
        <v>190</v>
      </c>
      <c r="I64" s="37">
        <v>200</v>
      </c>
      <c r="J64" s="37">
        <v>200</v>
      </c>
      <c r="K64" s="37">
        <v>220</v>
      </c>
      <c r="L64" s="37"/>
      <c r="M64" s="37">
        <v>101.55</v>
      </c>
      <c r="N64" s="37"/>
      <c r="O64" s="61" t="s">
        <v>160</v>
      </c>
    </row>
    <row r="65" spans="1:16" ht="48">
      <c r="A65" s="33"/>
      <c r="B65" s="34" t="s">
        <v>116</v>
      </c>
      <c r="C65" s="35" t="s">
        <v>117</v>
      </c>
      <c r="D65" s="36" t="s">
        <v>118</v>
      </c>
      <c r="E65" s="37">
        <v>293.98</v>
      </c>
      <c r="F65" s="37">
        <f>SUM(G65:N65)</f>
        <v>293.98</v>
      </c>
      <c r="G65" s="37"/>
      <c r="H65" s="37"/>
      <c r="I65" s="37"/>
      <c r="J65" s="37"/>
      <c r="K65" s="37"/>
      <c r="L65" s="37">
        <v>293.98</v>
      </c>
      <c r="M65" s="37"/>
      <c r="N65" s="37"/>
      <c r="O65" s="53"/>
    </row>
    <row r="66" spans="1:16" ht="14.25">
      <c r="A66" s="29">
        <v>18</v>
      </c>
      <c r="B66" s="43" t="s">
        <v>119</v>
      </c>
      <c r="C66" s="30"/>
      <c r="D66" s="30"/>
      <c r="E66" s="31">
        <f t="shared" ref="E66:N66" si="15">SUM(E67:E68)</f>
        <v>55.99</v>
      </c>
      <c r="F66" s="31">
        <f t="shared" si="15"/>
        <v>55.99</v>
      </c>
      <c r="G66" s="32">
        <f t="shared" si="15"/>
        <v>10</v>
      </c>
      <c r="H66" s="31">
        <f t="shared" si="15"/>
        <v>10</v>
      </c>
      <c r="I66" s="31">
        <f t="shared" si="15"/>
        <v>0</v>
      </c>
      <c r="J66" s="31">
        <f t="shared" si="15"/>
        <v>10</v>
      </c>
      <c r="K66" s="31">
        <f t="shared" si="15"/>
        <v>0</v>
      </c>
      <c r="L66" s="31">
        <f t="shared" si="15"/>
        <v>25.99</v>
      </c>
      <c r="M66" s="31">
        <f t="shared" si="15"/>
        <v>0</v>
      </c>
      <c r="N66" s="31">
        <f t="shared" si="15"/>
        <v>0</v>
      </c>
      <c r="O66" s="51"/>
    </row>
    <row r="67" spans="1:16" ht="36">
      <c r="A67" s="33"/>
      <c r="B67" s="41" t="s">
        <v>120</v>
      </c>
      <c r="C67" s="35" t="s">
        <v>115</v>
      </c>
      <c r="D67" s="36" t="s">
        <v>105</v>
      </c>
      <c r="E67" s="37">
        <v>30</v>
      </c>
      <c r="F67" s="37">
        <f>SUM(G67:N67)</f>
        <v>30</v>
      </c>
      <c r="G67" s="37">
        <v>10</v>
      </c>
      <c r="H67" s="37">
        <v>10</v>
      </c>
      <c r="I67" s="37"/>
      <c r="J67" s="37">
        <v>10</v>
      </c>
      <c r="K67" s="37"/>
      <c r="L67" s="37"/>
      <c r="M67" s="37"/>
      <c r="N67" s="37"/>
      <c r="O67" s="61" t="s">
        <v>161</v>
      </c>
    </row>
    <row r="68" spans="1:16" ht="48">
      <c r="A68" s="33"/>
      <c r="B68" s="34" t="s">
        <v>121</v>
      </c>
      <c r="C68" s="35" t="s">
        <v>117</v>
      </c>
      <c r="D68" s="36" t="s">
        <v>118</v>
      </c>
      <c r="E68" s="37">
        <v>25.99</v>
      </c>
      <c r="F68" s="37">
        <f>SUM(G68:N68)</f>
        <v>25.99</v>
      </c>
      <c r="G68" s="37"/>
      <c r="H68" s="37"/>
      <c r="I68" s="37"/>
      <c r="J68" s="37"/>
      <c r="K68" s="37"/>
      <c r="L68" s="37">
        <v>25.99</v>
      </c>
      <c r="M68" s="37"/>
      <c r="N68" s="37"/>
      <c r="O68" s="39"/>
    </row>
    <row r="69" spans="1:16" ht="24">
      <c r="A69" s="29">
        <v>19</v>
      </c>
      <c r="B69" s="43" t="s">
        <v>122</v>
      </c>
      <c r="C69" s="30"/>
      <c r="D69" s="30"/>
      <c r="E69" s="31">
        <f t="shared" ref="E69:N69" si="16">SUM(E70)</f>
        <v>2.2000000000000002</v>
      </c>
      <c r="F69" s="31">
        <f t="shared" si="16"/>
        <v>2.2000000000000002</v>
      </c>
      <c r="G69" s="32">
        <f t="shared" si="16"/>
        <v>0</v>
      </c>
      <c r="H69" s="31">
        <f t="shared" si="16"/>
        <v>0</v>
      </c>
      <c r="I69" s="31">
        <f t="shared" si="16"/>
        <v>0</v>
      </c>
      <c r="J69" s="31">
        <f t="shared" si="16"/>
        <v>0</v>
      </c>
      <c r="K69" s="31">
        <f t="shared" si="16"/>
        <v>0</v>
      </c>
      <c r="L69" s="31">
        <f t="shared" si="16"/>
        <v>2.2000000000000002</v>
      </c>
      <c r="M69" s="31">
        <f t="shared" si="16"/>
        <v>0</v>
      </c>
      <c r="N69" s="31">
        <f t="shared" si="16"/>
        <v>0</v>
      </c>
      <c r="O69" s="51"/>
    </row>
    <row r="70" spans="1:16" ht="60">
      <c r="A70" s="33"/>
      <c r="B70" s="34" t="s">
        <v>123</v>
      </c>
      <c r="C70" s="55" t="s">
        <v>117</v>
      </c>
      <c r="D70" s="36" t="s">
        <v>118</v>
      </c>
      <c r="E70" s="37">
        <v>2.2000000000000002</v>
      </c>
      <c r="F70" s="37">
        <f>SUM(G70:N70)</f>
        <v>2.2000000000000002</v>
      </c>
      <c r="G70" s="37"/>
      <c r="H70" s="37"/>
      <c r="I70" s="37"/>
      <c r="J70" s="37"/>
      <c r="K70" s="37"/>
      <c r="L70" s="37">
        <v>2.2000000000000002</v>
      </c>
      <c r="M70" s="37"/>
      <c r="N70" s="37"/>
      <c r="O70" s="39"/>
    </row>
    <row r="71" spans="1:16" ht="14.25">
      <c r="A71" s="29">
        <v>20</v>
      </c>
      <c r="B71" s="43" t="s">
        <v>124</v>
      </c>
      <c r="C71" s="30"/>
      <c r="D71" s="30"/>
      <c r="E71" s="31">
        <f t="shared" ref="E71:N71" si="17">SUM(E72)</f>
        <v>7.95</v>
      </c>
      <c r="F71" s="31">
        <f t="shared" si="17"/>
        <v>7.95</v>
      </c>
      <c r="G71" s="31">
        <f t="shared" si="17"/>
        <v>0</v>
      </c>
      <c r="H71" s="31">
        <f t="shared" si="17"/>
        <v>0</v>
      </c>
      <c r="I71" s="31">
        <f t="shared" si="17"/>
        <v>0</v>
      </c>
      <c r="J71" s="31">
        <f t="shared" si="17"/>
        <v>0</v>
      </c>
      <c r="K71" s="31">
        <f t="shared" si="17"/>
        <v>0</v>
      </c>
      <c r="L71" s="31">
        <f t="shared" si="17"/>
        <v>7.95</v>
      </c>
      <c r="M71" s="31">
        <f t="shared" si="17"/>
        <v>0</v>
      </c>
      <c r="N71" s="31">
        <f t="shared" si="17"/>
        <v>0</v>
      </c>
      <c r="O71" s="51"/>
    </row>
    <row r="72" spans="1:16" ht="48">
      <c r="A72" s="33"/>
      <c r="B72" s="34" t="s">
        <v>125</v>
      </c>
      <c r="C72" s="55" t="s">
        <v>117</v>
      </c>
      <c r="D72" s="36" t="s">
        <v>118</v>
      </c>
      <c r="E72" s="37">
        <v>7.95</v>
      </c>
      <c r="F72" s="37">
        <f>SUM(G72:N72)</f>
        <v>7.95</v>
      </c>
      <c r="G72" s="37"/>
      <c r="H72" s="37"/>
      <c r="I72" s="37"/>
      <c r="J72" s="37"/>
      <c r="K72" s="37"/>
      <c r="L72" s="37">
        <v>7.95</v>
      </c>
      <c r="M72" s="37"/>
      <c r="N72" s="37"/>
      <c r="O72" s="54"/>
    </row>
    <row r="73" spans="1:16" ht="14.25">
      <c r="A73" s="29">
        <v>21</v>
      </c>
      <c r="B73" s="43" t="s">
        <v>126</v>
      </c>
      <c r="C73" s="30"/>
      <c r="D73" s="30"/>
      <c r="E73" s="31">
        <f t="shared" ref="E73:N73" si="18">SUM(E74)</f>
        <v>162</v>
      </c>
      <c r="F73" s="31">
        <f t="shared" si="18"/>
        <v>162</v>
      </c>
      <c r="G73" s="31">
        <f t="shared" si="18"/>
        <v>0</v>
      </c>
      <c r="H73" s="31">
        <f t="shared" si="18"/>
        <v>0</v>
      </c>
      <c r="I73" s="31">
        <f t="shared" si="18"/>
        <v>0</v>
      </c>
      <c r="J73" s="31">
        <f t="shared" si="18"/>
        <v>0</v>
      </c>
      <c r="K73" s="31">
        <f t="shared" si="18"/>
        <v>0</v>
      </c>
      <c r="L73" s="31">
        <f t="shared" si="18"/>
        <v>162</v>
      </c>
      <c r="M73" s="31">
        <f t="shared" si="18"/>
        <v>0</v>
      </c>
      <c r="N73" s="31">
        <f t="shared" si="18"/>
        <v>0</v>
      </c>
      <c r="O73" s="51"/>
    </row>
    <row r="74" spans="1:16" ht="48">
      <c r="A74" s="33"/>
      <c r="B74" s="34" t="s">
        <v>127</v>
      </c>
      <c r="C74" s="55" t="s">
        <v>117</v>
      </c>
      <c r="D74" s="36" t="s">
        <v>118</v>
      </c>
      <c r="E74" s="37">
        <v>162</v>
      </c>
      <c r="F74" s="37">
        <f>SUM(G74:N74)</f>
        <v>162</v>
      </c>
      <c r="G74" s="37"/>
      <c r="H74" s="37"/>
      <c r="I74" s="37"/>
      <c r="J74" s="37"/>
      <c r="K74" s="37"/>
      <c r="L74" s="37">
        <v>162</v>
      </c>
      <c r="M74" s="37"/>
      <c r="N74" s="37"/>
      <c r="O74" s="54"/>
    </row>
    <row r="75" spans="1:16">
      <c r="A75" s="14">
        <v>22</v>
      </c>
      <c r="B75" s="9" t="s">
        <v>128</v>
      </c>
      <c r="C75" s="9"/>
      <c r="D75" s="9"/>
      <c r="E75" s="14">
        <v>10218</v>
      </c>
      <c r="F75" s="14">
        <f>SUM(H75:N75)</f>
        <v>10218</v>
      </c>
      <c r="G75" s="14">
        <v>0</v>
      </c>
      <c r="H75" s="14">
        <v>2592</v>
      </c>
      <c r="I75" s="14">
        <v>2457</v>
      </c>
      <c r="J75" s="14">
        <v>325</v>
      </c>
      <c r="K75" s="14">
        <v>251</v>
      </c>
      <c r="L75" s="14">
        <v>1694</v>
      </c>
      <c r="M75" s="14">
        <v>1556</v>
      </c>
      <c r="N75" s="14">
        <v>1343</v>
      </c>
      <c r="O75" s="14"/>
    </row>
    <row r="76" spans="1:16" ht="48">
      <c r="A76" s="56"/>
      <c r="B76" s="57" t="s">
        <v>129</v>
      </c>
      <c r="C76" s="17" t="s">
        <v>130</v>
      </c>
      <c r="D76" s="17" t="s">
        <v>131</v>
      </c>
      <c r="E76" s="56">
        <v>10218</v>
      </c>
      <c r="F76" s="56">
        <f>SUM(H76:N76)</f>
        <v>10218</v>
      </c>
      <c r="G76" s="56">
        <v>0</v>
      </c>
      <c r="H76" s="56">
        <v>2592</v>
      </c>
      <c r="I76" s="56">
        <v>2457</v>
      </c>
      <c r="J76" s="56">
        <v>325</v>
      </c>
      <c r="K76" s="56">
        <v>251</v>
      </c>
      <c r="L76" s="56">
        <v>1694</v>
      </c>
      <c r="M76" s="56">
        <v>1556</v>
      </c>
      <c r="N76" s="56">
        <v>1343</v>
      </c>
      <c r="O76" s="59" t="s">
        <v>132</v>
      </c>
    </row>
    <row r="77" spans="1:16">
      <c r="A77" s="14">
        <v>23</v>
      </c>
      <c r="B77" s="9" t="s">
        <v>133</v>
      </c>
      <c r="C77" s="9"/>
      <c r="D77" s="9"/>
      <c r="E77" s="14">
        <v>2003</v>
      </c>
      <c r="F77" s="14">
        <f>SUM(H77:N77)</f>
        <v>2003</v>
      </c>
      <c r="G77" s="14"/>
      <c r="H77" s="14">
        <v>186</v>
      </c>
      <c r="I77" s="14">
        <v>650</v>
      </c>
      <c r="J77" s="14"/>
      <c r="K77" s="14"/>
      <c r="L77" s="14">
        <v>549</v>
      </c>
      <c r="M77" s="14">
        <v>433</v>
      </c>
      <c r="N77" s="14">
        <v>185</v>
      </c>
      <c r="O77" s="14"/>
    </row>
    <row r="78" spans="1:16" ht="48">
      <c r="A78" s="56"/>
      <c r="B78" s="57" t="s">
        <v>134</v>
      </c>
      <c r="C78" s="17" t="s">
        <v>135</v>
      </c>
      <c r="D78" s="17" t="s">
        <v>136</v>
      </c>
      <c r="E78" s="56">
        <v>2003</v>
      </c>
      <c r="F78" s="56">
        <f>SUM(H78:N78)</f>
        <v>2003</v>
      </c>
      <c r="G78" s="56"/>
      <c r="H78" s="56">
        <v>186</v>
      </c>
      <c r="I78" s="56">
        <v>650</v>
      </c>
      <c r="J78" s="56"/>
      <c r="K78" s="56"/>
      <c r="L78" s="56">
        <v>549</v>
      </c>
      <c r="M78" s="56">
        <v>433</v>
      </c>
      <c r="N78" s="56">
        <v>185</v>
      </c>
      <c r="O78" s="59" t="s">
        <v>132</v>
      </c>
    </row>
    <row r="79" spans="1:16" ht="45" customHeight="1">
      <c r="A79" s="14">
        <v>24</v>
      </c>
      <c r="B79" s="58" t="s">
        <v>137</v>
      </c>
      <c r="C79" s="9"/>
      <c r="D79" s="9" t="s">
        <v>143</v>
      </c>
      <c r="E79" s="14">
        <v>3000</v>
      </c>
      <c r="F79" s="14">
        <v>3000</v>
      </c>
      <c r="G79" s="14"/>
      <c r="H79" s="14"/>
      <c r="I79" s="14">
        <v>700</v>
      </c>
      <c r="J79" s="14"/>
      <c r="K79" s="14"/>
      <c r="L79" s="14">
        <v>2300</v>
      </c>
      <c r="M79" s="14"/>
      <c r="N79" s="14"/>
      <c r="O79" s="14" t="s">
        <v>138</v>
      </c>
      <c r="P79" s="1"/>
    </row>
  </sheetData>
  <mergeCells count="13">
    <mergeCell ref="O10:O11"/>
    <mergeCell ref="O19:O22"/>
    <mergeCell ref="O28:O30"/>
    <mergeCell ref="O32:O34"/>
    <mergeCell ref="A1:O1"/>
    <mergeCell ref="F4:N4"/>
    <mergeCell ref="A4:A5"/>
    <mergeCell ref="B4:B5"/>
    <mergeCell ref="C4:C5"/>
    <mergeCell ref="D4:D5"/>
    <mergeCell ref="E4:E5"/>
    <mergeCell ref="O4:O5"/>
    <mergeCell ref="B3:C3"/>
  </mergeCells>
  <phoneticPr fontId="11" type="noConversion"/>
  <pageMargins left="0.70866141732283472" right="0.70866141732283472" top="0.74803149606299213" bottom="0.74803149606299213" header="0.31496062992125984" footer="0.31496062992125984"/>
  <pageSetup paperSize="9" scale="81" orientation="landscape" horizontalDpi="2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1"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1" type="noConversion"/>
  <pageMargins left="0.69930555555555596" right="0.69930555555555596"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王勇</cp:lastModifiedBy>
  <cp:lastPrinted>2019-05-22T04:42:44Z</cp:lastPrinted>
  <dcterms:created xsi:type="dcterms:W3CDTF">2006-09-13T11:21:00Z</dcterms:created>
  <dcterms:modified xsi:type="dcterms:W3CDTF">2019-05-22T05:45:19Z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