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895" windowHeight="10350" tabRatio="651"/>
  </bookViews>
  <sheets>
    <sheet name="Sheet1" sheetId="1" r:id="rId1"/>
    <sheet name="Sheet2" sheetId="2" r:id="rId2"/>
    <sheet name="Sheet3" sheetId="3" r:id="rId3"/>
  </sheets>
  <calcPr calcId="144525"/>
</workbook>
</file>

<file path=xl/sharedStrings.xml><?xml version="1.0" encoding="utf-8"?>
<sst xmlns="http://schemas.openxmlformats.org/spreadsheetml/2006/main" count="624">
  <si>
    <t>2019年纳入扶贫动态监控系统资金台账</t>
  </si>
  <si>
    <t>序号</t>
  </si>
  <si>
    <t>项目资金名称</t>
  </si>
  <si>
    <t>资金金额</t>
  </si>
  <si>
    <t>资金来源</t>
  </si>
  <si>
    <t>财政厅文号</t>
  </si>
  <si>
    <t>地区拨付文号</t>
  </si>
  <si>
    <t>收到资金时间</t>
  </si>
  <si>
    <t>拨付资金时间</t>
  </si>
  <si>
    <t>合  计</t>
  </si>
  <si>
    <t>已  分  配  情  况</t>
  </si>
  <si>
    <t>备注</t>
  </si>
  <si>
    <t>新财</t>
  </si>
  <si>
    <t>塔地财</t>
  </si>
  <si>
    <t>地直</t>
  </si>
  <si>
    <t>塔城市</t>
  </si>
  <si>
    <t>额敏县</t>
  </si>
  <si>
    <t>乌苏市</t>
  </si>
  <si>
    <t>沙湾县</t>
  </si>
  <si>
    <t>托里县</t>
  </si>
  <si>
    <t>裕民县</t>
  </si>
  <si>
    <t>和丰县</t>
  </si>
  <si>
    <t>合计</t>
  </si>
  <si>
    <t>扶贫中心</t>
  </si>
  <si>
    <t>2019年中央第一批财政专项扶贫资金</t>
  </si>
  <si>
    <t>中央</t>
  </si>
  <si>
    <t>新财扶[2018]58号</t>
  </si>
  <si>
    <t>塔地财扶[2018]22号</t>
  </si>
  <si>
    <t>2018.12.3</t>
  </si>
  <si>
    <t>2018.12.5</t>
  </si>
  <si>
    <t>自治区专项扶贫资金</t>
  </si>
  <si>
    <t>自治区</t>
  </si>
  <si>
    <t>新财扶[2018]71号</t>
  </si>
  <si>
    <t>塔地财扶[2019]5号</t>
  </si>
  <si>
    <t>2018.1.13</t>
  </si>
  <si>
    <t>2019.1.14</t>
  </si>
  <si>
    <t>关于拨付自治区财政专项扶贫资金(贫困县“摘帽”奖励资金）的通知</t>
  </si>
  <si>
    <t>新财扶[2019]18号</t>
  </si>
  <si>
    <t>塔地财扶[2019]19号</t>
  </si>
  <si>
    <t>2018.5.20</t>
  </si>
  <si>
    <t>2019.5.21</t>
  </si>
  <si>
    <t>2019年中央第二批财政专项扶贫资金</t>
  </si>
  <si>
    <t>新财扶[2019]19</t>
  </si>
  <si>
    <t>塔地财扶[2019]22号</t>
  </si>
  <si>
    <t>2019-5.31</t>
  </si>
  <si>
    <t>2019.6.3</t>
  </si>
  <si>
    <t>地方债券资金</t>
  </si>
  <si>
    <t>塔地财预[2019]27号</t>
  </si>
  <si>
    <t>2019.2.25</t>
  </si>
  <si>
    <t>新财扶[2019]28号</t>
  </si>
  <si>
    <t>塔地财扶【2019】24号</t>
  </si>
  <si>
    <t>2019.7.19</t>
  </si>
  <si>
    <t>2019.7.23</t>
  </si>
  <si>
    <t>转发自治区财政厅关于下达2019年自治区财政专项扶贫资金的通知</t>
  </si>
  <si>
    <t>新财扶[2019]25号</t>
  </si>
  <si>
    <t>塔地财扶[2019]28号</t>
  </si>
  <si>
    <t>2019.8.2</t>
  </si>
  <si>
    <t>2019.8.5</t>
  </si>
  <si>
    <t>关于下达拨付财政扶贫资金的通知</t>
  </si>
  <si>
    <t>地区本级</t>
  </si>
  <si>
    <t>塔地财扶【2019】31号</t>
  </si>
  <si>
    <t>2019.12.1</t>
  </si>
  <si>
    <t>行政政法</t>
  </si>
  <si>
    <t>2019年旅游发展基金补助地方项目资金</t>
  </si>
  <si>
    <t>【2018】328号</t>
  </si>
  <si>
    <t>【2018】79号</t>
  </si>
  <si>
    <t>2018.12.18</t>
  </si>
  <si>
    <t>2018.12.20</t>
  </si>
  <si>
    <t>重新下达2019年旅游发展基金</t>
  </si>
  <si>
    <t>【2019】72号</t>
  </si>
  <si>
    <t>【2019】32号</t>
  </si>
  <si>
    <t>2019.6.12</t>
  </si>
  <si>
    <t>2019.6.14</t>
  </si>
  <si>
    <t>自治区未下达追减指标，同时也未在扶贫动态系统中录入。</t>
  </si>
  <si>
    <t>经济建设科</t>
  </si>
  <si>
    <t>车辆购置税收入补助地方用于一般公路建设项目资金（支持贫困县农村公路部分）</t>
  </si>
  <si>
    <t>新财建[2018]457号</t>
  </si>
  <si>
    <t>塔地财建[2018]151号</t>
  </si>
  <si>
    <t>2019.3.25</t>
  </si>
  <si>
    <t>2019.4.3</t>
  </si>
  <si>
    <t>新财建〔2018〕458号</t>
  </si>
  <si>
    <t>塔地财建〔2019〕14号</t>
  </si>
  <si>
    <t>关于提前拨付塔城地区2019年产粮大县中央奖励资金（统筹整合部分）预算指标的通知</t>
  </si>
  <si>
    <t>新财建〔2018〕445号</t>
  </si>
  <si>
    <t>塔地财建〔2018〕140号</t>
  </si>
  <si>
    <t>2019.6.10</t>
  </si>
  <si>
    <t>2019.6.24</t>
  </si>
  <si>
    <t>关于下达2019年自治区本级新增建设用地土地有偿使用费安排的高标准农田建设补助资金（统筹整合部分）预算指标的通知</t>
  </si>
  <si>
    <t>新财建〔2019〕88号</t>
  </si>
  <si>
    <t>塔地财建〔2019〕24号</t>
  </si>
  <si>
    <t>2019.5.28</t>
  </si>
  <si>
    <t>2019.5.30</t>
  </si>
  <si>
    <t>关于下达2019年自治区农村环境整治资金(统筹整合部分)预算指标的通知</t>
  </si>
  <si>
    <t>新财建〔2019〕85号</t>
  </si>
  <si>
    <t>塔地财建〔2019〕25号</t>
  </si>
  <si>
    <t>2019.5.15</t>
  </si>
  <si>
    <t>关于拨付2019年自治区地方政府债券资金用于农村安居工程的通知</t>
  </si>
  <si>
    <t>新财建〔2019〕70号</t>
  </si>
  <si>
    <t>塔地财建〔2019〕26号</t>
  </si>
  <si>
    <t>关于拨付2019年自治区地方政府债券资金用于农村安居工程（统筹整合部分）的通知</t>
  </si>
  <si>
    <t>新财建[2019]69号</t>
  </si>
  <si>
    <t>塔地财建〔2019〕22号</t>
  </si>
  <si>
    <t>2019.5.25</t>
  </si>
  <si>
    <t>2019.5.27</t>
  </si>
  <si>
    <t>关于拨付2019年自治区预算内基本建设投资（统筹整合部分）预算的通知</t>
  </si>
  <si>
    <t>新财建〔2019〕102号</t>
  </si>
  <si>
    <t>塔地财建〔2019〕27号</t>
  </si>
  <si>
    <t>2019.6.1</t>
  </si>
  <si>
    <t>2019.6.2</t>
  </si>
  <si>
    <t>关于下达2019年中央林业改革发展资金（统筹整合部分）预算的通知</t>
  </si>
  <si>
    <t>新财建〔2019〕121号</t>
  </si>
  <si>
    <t>塔地财建〔2019〕49号</t>
  </si>
  <si>
    <t>2019.6.4</t>
  </si>
  <si>
    <t>2019.6.20</t>
  </si>
  <si>
    <t>关于下达2019年中央林业改革发展资金预算的通知</t>
  </si>
  <si>
    <t>新财农〔2019〕154号</t>
  </si>
  <si>
    <t>塔地财农〔2019〕9号</t>
  </si>
  <si>
    <t>2019.4.22</t>
  </si>
  <si>
    <t>2019.4.29</t>
  </si>
  <si>
    <t>关于下达2019年中央林业生态保护恢复资金预算的通知</t>
  </si>
  <si>
    <t>新财建〔2019〕118号</t>
  </si>
  <si>
    <t>塔地财建〔2019〕46号</t>
  </si>
  <si>
    <t>2019.5.29</t>
  </si>
  <si>
    <t>下达2019年林业生态保护恢复资金预算的通知</t>
  </si>
  <si>
    <t>新财农〔2018〕155号</t>
  </si>
  <si>
    <t>塔地财农〔2019〕8号</t>
  </si>
  <si>
    <t>下达2019年中央财政产粮大县奖励资金及明确产粮大县名单</t>
  </si>
  <si>
    <t>新财建〔2019〕116号</t>
  </si>
  <si>
    <t>塔地财建〔2019〕53号</t>
  </si>
  <si>
    <t>2019.6.25</t>
  </si>
  <si>
    <t>关于下达2019年中央财政林业改革发展资金预算的通知</t>
  </si>
  <si>
    <t>新财建〔2019〕127号</t>
  </si>
  <si>
    <t>塔地财建〔2019〕55号</t>
  </si>
  <si>
    <t>关于下达2019年农村饮水安全巩固提升工程专项中央基建投资预算（拨款）的通知</t>
  </si>
  <si>
    <t>新财建〔2019〕110号</t>
  </si>
  <si>
    <t>塔地财建〔2019〕52号</t>
  </si>
  <si>
    <t>2019.7.4</t>
  </si>
  <si>
    <t>关于下达2019年社会服务兜底工程中央基建投资预算（拨款）的通知</t>
  </si>
  <si>
    <t>新财建〔2019〕56号</t>
  </si>
  <si>
    <t>塔地财建〔2019〕45号</t>
  </si>
  <si>
    <t>关于下达2019年（牛羊）调出大县奖励资金（统筹整合部分）预算指标的通知</t>
  </si>
  <si>
    <t>新财建【2019】95号</t>
  </si>
  <si>
    <t>塔地财建〔2019〕28号</t>
  </si>
  <si>
    <t>2091.7.8</t>
  </si>
  <si>
    <t>2019.7.9</t>
  </si>
  <si>
    <t>关于下达2019年农村饮水安全巩固提升工程专项中央基建投资预算（拨款）(统筹整合部分）的通知</t>
  </si>
  <si>
    <t>新财建[2019]109号</t>
  </si>
  <si>
    <t>塔地财建〔2019〕33号</t>
  </si>
  <si>
    <t>关于下达2019年水生态治理中小河流治理等其他水利工程中央基建投资预算（拨款）的通知</t>
  </si>
  <si>
    <t>新财建〔2019〕64号</t>
  </si>
  <si>
    <t>塔地财建〔2019〕61号</t>
  </si>
  <si>
    <t>2019.7.8</t>
  </si>
  <si>
    <t>关于下达2019年教育现代化推进工程中央基建投资预算（拨款）的通知</t>
  </si>
  <si>
    <t>新财建〔2019〕67号</t>
  </si>
  <si>
    <t>塔地财建〔2019〕64号</t>
  </si>
  <si>
    <t>关于下达2019年第二批农村饮水安全巩固提升工程（拨款）（统筹整合部分）的通知</t>
  </si>
  <si>
    <t>新财建〔2019〕192号</t>
  </si>
  <si>
    <t>塔地财建〔2019〕69号</t>
  </si>
  <si>
    <t>2019.7.17</t>
  </si>
  <si>
    <t>关于下达2019年中央农村环境整治资金（统筹整合部分）预算的通知</t>
  </si>
  <si>
    <t>新财建〔2019〕197号</t>
  </si>
  <si>
    <t>塔地财建〔2019〕72号</t>
  </si>
  <si>
    <t>2019.7.12</t>
  </si>
  <si>
    <t>关于下达2019年自治区农村环境综合整治专项资金预算的通知</t>
  </si>
  <si>
    <t>新财建〔2019〕207号</t>
  </si>
  <si>
    <t>塔地财建〔2019〕76号</t>
  </si>
  <si>
    <t>2019.7.10</t>
  </si>
  <si>
    <t>关于补充下达2018年中央财政农村环境整治资金（统筹整合部分）预算指标的通知</t>
  </si>
  <si>
    <t>新财建[2019]169号</t>
  </si>
  <si>
    <t>塔地财建〔2019〕77号</t>
  </si>
  <si>
    <t>2019.7.18</t>
  </si>
  <si>
    <r>
      <rPr>
        <sz val="10"/>
        <rFont val="宋体"/>
        <charset val="134"/>
        <scheme val="minor"/>
      </rPr>
      <t>2019.7.18</t>
    </r>
  </si>
  <si>
    <t>关于下达2019年中央财政农村环境整治资金（传统村落保护）（统筹整合部分）预算指标的通知</t>
  </si>
  <si>
    <t>新财建〔2019〕227号</t>
  </si>
  <si>
    <t>塔地财建〔2019〕82号</t>
  </si>
  <si>
    <t>2019.7.24</t>
  </si>
  <si>
    <t>2019.7.25</t>
  </si>
  <si>
    <t>关于下达2019年农村环境整治资金预算的通知</t>
  </si>
  <si>
    <t>新财建〔2019〕236号</t>
  </si>
  <si>
    <t>塔地财建〔2019〕96号</t>
  </si>
  <si>
    <t>2019.8.8</t>
  </si>
  <si>
    <t>关于下达自治区土地整治项目资金预算的通知</t>
  </si>
  <si>
    <t>新财建〔2019〕254号</t>
  </si>
  <si>
    <t>塔地财建〔2019〕97号</t>
  </si>
  <si>
    <t>2019.8.7</t>
  </si>
  <si>
    <t>2019.8.11</t>
  </si>
  <si>
    <t>企业科</t>
  </si>
  <si>
    <t>关于提前下达2019年中央大中型水库移民后期扶持基金（资金）的通知</t>
  </si>
  <si>
    <t>新财企【2018】135号</t>
  </si>
  <si>
    <t>塔地财企【2019】18号</t>
  </si>
  <si>
    <t>2019.1.28</t>
  </si>
  <si>
    <t>2019.3.18</t>
  </si>
  <si>
    <t>塔地财企【2019】19号</t>
  </si>
  <si>
    <t>关于下达2019年度中央大中型水库移民后期扶持基金预算的通知</t>
  </si>
  <si>
    <t>新财企【2019】72号</t>
  </si>
  <si>
    <t>塔地财企【2019】33号</t>
  </si>
  <si>
    <t>2019.7.30</t>
  </si>
  <si>
    <t>2019.8.16</t>
  </si>
  <si>
    <t>关于提前下达2019年自治区大中型水库移民后期扶持资金通知</t>
  </si>
  <si>
    <t>新财企【2018】159号</t>
  </si>
  <si>
    <t>关于调整2019年自治区大中型水库移民后期扶持资金（预算）的通知</t>
  </si>
  <si>
    <t>新财企【2019】71号</t>
  </si>
  <si>
    <t>塔地财企【2019】32号</t>
  </si>
  <si>
    <t>2019.7.27</t>
  </si>
  <si>
    <t>社保科</t>
  </si>
  <si>
    <t>自治区彩票公益金流浪乞讨涉农整合资金</t>
  </si>
  <si>
    <t>新财社〔2018〕296号</t>
  </si>
  <si>
    <t>塔地财社〔2019〕32号</t>
  </si>
  <si>
    <t>城乡居民基本养老保险补助经费</t>
  </si>
  <si>
    <t>新财社〔2018〕228号</t>
  </si>
  <si>
    <t>塔地财社〔2018〕128号</t>
  </si>
  <si>
    <t>2018.11.30</t>
  </si>
  <si>
    <t>城乡居民基本医疗保险转移支付</t>
  </si>
  <si>
    <t>新财社〔2018〕273号</t>
  </si>
  <si>
    <t>塔地财社〔2018〕132号</t>
  </si>
  <si>
    <t>困难群众救助补助资金</t>
  </si>
  <si>
    <t>新财社〔2018〕251号</t>
  </si>
  <si>
    <t>塔地财社〔2018〕139号</t>
  </si>
  <si>
    <t>儿童福利院69万元、社会福利院27万元</t>
  </si>
  <si>
    <t>就业补助资金</t>
  </si>
  <si>
    <t>新财社〔2018〕256号</t>
  </si>
  <si>
    <t>塔地财社〔2019〕18号</t>
  </si>
  <si>
    <t>社保专户383万</t>
  </si>
  <si>
    <t>新财社〔2019〕67号</t>
  </si>
  <si>
    <t>塔地财社〔2019〕51号</t>
  </si>
  <si>
    <t>内网6.14收到，公文流转未收到</t>
  </si>
  <si>
    <t>残疾人事业发展补助资金</t>
  </si>
  <si>
    <t>新财社〔2018〕240号</t>
  </si>
  <si>
    <t>塔地财社〔2018〕135号</t>
  </si>
  <si>
    <t>残联6.4万</t>
  </si>
  <si>
    <t>公共卫生服务补助资金</t>
  </si>
  <si>
    <t>新财社〔2018〕259号</t>
  </si>
  <si>
    <t>塔地财社〔2019〕33号 塔地财社〔2019〕45号</t>
  </si>
  <si>
    <t>2019-3-15  2019-4-16</t>
  </si>
  <si>
    <t>疾控中心64.17万、卫生监督所7.4万、妇幼保健院25.7万、中医院4万、人民医院3万、卫健委7.5万。</t>
  </si>
  <si>
    <t>基本药物制度补助资金</t>
  </si>
  <si>
    <t>新财社〔2018〕249号</t>
  </si>
  <si>
    <t>塔地财社〔2019〕36号</t>
  </si>
  <si>
    <t>医疗救助补助资金</t>
  </si>
  <si>
    <t>新财社〔2018〕246号</t>
  </si>
  <si>
    <t>塔地财社〔2019〕8号</t>
  </si>
  <si>
    <t>平台指标比预算指标多一万元</t>
  </si>
  <si>
    <t>农村危房改造补助资金（包括：农村安居工程资金）</t>
  </si>
  <si>
    <t>新财社〔2019〕19号</t>
  </si>
  <si>
    <t>塔地财社〔2019〕39号</t>
  </si>
  <si>
    <t>新财社〔2019〕64号</t>
  </si>
  <si>
    <t>塔地财社〔2019〕50号</t>
  </si>
  <si>
    <t>疾病应急救助基金</t>
  </si>
  <si>
    <t>新财社〔2019〕66号</t>
  </si>
  <si>
    <t>塔地财社〔2019〕54号</t>
  </si>
  <si>
    <t>内网6.24日收到，公文流转至今未收到</t>
  </si>
  <si>
    <t>残疾人事业发展补助资金（一般公共预算）</t>
  </si>
  <si>
    <t>新财社〔2019〕53号</t>
  </si>
  <si>
    <t>塔地财社〔2019〕53号</t>
  </si>
  <si>
    <t>监控平台6月24日下达指标</t>
  </si>
  <si>
    <t>残疾人事业发展补助资金（专项彩票公益金）</t>
  </si>
  <si>
    <t>新财社〔2019〕68号</t>
  </si>
  <si>
    <t>塔地财社〔2019〕52号</t>
  </si>
  <si>
    <t>新财社〔2019〕61号</t>
  </si>
  <si>
    <t>塔地财社〔2019〕55号</t>
  </si>
  <si>
    <t>新财社〔2019〕59号</t>
  </si>
  <si>
    <t>塔地财社〔2019〕56号</t>
  </si>
  <si>
    <t>地区社会福利院10万</t>
  </si>
  <si>
    <t>新财社〔2019〕77号</t>
  </si>
  <si>
    <t>塔地财社〔2019〕58号</t>
  </si>
  <si>
    <t>疾控中心132.67万、卫生监督所8.06万、妇幼保健院16.25万、中医院0.16万、人民医院2万、卫健委14万。</t>
  </si>
  <si>
    <t>新财社〔2019〕112号</t>
  </si>
  <si>
    <t>塔地财社〔2019〕69号</t>
  </si>
  <si>
    <t>金融科</t>
  </si>
  <si>
    <t>2019年自治区农业保险保费补贴</t>
  </si>
  <si>
    <t>新财金[2018]63号</t>
  </si>
  <si>
    <t>塔地财金[2018]43号</t>
  </si>
  <si>
    <t>2018月12月29日</t>
  </si>
  <si>
    <t>2019年中央财政农业保险保费补贴</t>
  </si>
  <si>
    <t>新财金[2018]65号</t>
  </si>
  <si>
    <t>塔地财金[2019]2号</t>
  </si>
  <si>
    <t>2019月1月10日</t>
  </si>
  <si>
    <t>关于第三批下达2018年度自治区财政农业保险保费补贴资金的通知</t>
  </si>
  <si>
    <t>新财金[2019]44号</t>
  </si>
  <si>
    <t>塔地财金[2019]28号</t>
  </si>
  <si>
    <t>2019月8月9日</t>
  </si>
  <si>
    <t xml:space="preserve">关于下达2019年第二批中央财政农业保险保费补贴资金的通知 </t>
  </si>
  <si>
    <t>新财金[2019]58号</t>
  </si>
  <si>
    <t>塔地财金[2019]29号</t>
  </si>
  <si>
    <t>2019月11月22日</t>
  </si>
  <si>
    <t xml:space="preserve">关于下达2019年度自治区财政农业保险保费补贴资金的通知 </t>
  </si>
  <si>
    <t>新财金[2019]61号</t>
  </si>
  <si>
    <t>塔地财金【2019】33号</t>
  </si>
  <si>
    <t>关于 下达2019年度自治区财政农业保险保费补贴资金的通知</t>
  </si>
  <si>
    <t>新财金[2019]71号</t>
  </si>
  <si>
    <t>塔地财金【2019】32号</t>
  </si>
  <si>
    <t>综改办</t>
  </si>
  <si>
    <t>2019年自治区一事一议财政奖补资金</t>
  </si>
  <si>
    <t>新财综改〔2018〕37号</t>
  </si>
  <si>
    <t>塔地综改[2018]29号</t>
  </si>
  <si>
    <t>2019年自治区一事一议财政奖补资金（涉农整合部分）</t>
  </si>
  <si>
    <t>新财综改【2018】32号、新财综改【2019】5号</t>
  </si>
  <si>
    <t>塔地综改[2018]26号、塔地综改[2019]4号</t>
  </si>
  <si>
    <t>2018年预拨、2019年部分调整</t>
  </si>
  <si>
    <t>2019年自治美丽乡村建设试点资金  （涉农整合部分）</t>
  </si>
  <si>
    <t>新财综改【2018】33号、新财综改【2019】5号</t>
  </si>
  <si>
    <t>塔地综改[2018]27号、塔地综改[2019]4号</t>
  </si>
  <si>
    <t>2019年自治扶持村集体经济发展试点补助资金  （涉农整合部分）</t>
  </si>
  <si>
    <t>新财综改【2018】34号、新财综改【2019】5号</t>
  </si>
  <si>
    <t>塔地综改[2018]28号、塔地综改[2019]4号</t>
  </si>
  <si>
    <t>2019年度自治区美丽乡村建设试点资金</t>
  </si>
  <si>
    <t>新财综改〔2018〕35号</t>
  </si>
  <si>
    <t>塔地综改[2019]2号</t>
  </si>
  <si>
    <t>2019年自治区扶持村级集体经济发展试点补助资金</t>
  </si>
  <si>
    <t>新财综改〔2018〕36号</t>
  </si>
  <si>
    <t>塔地综改[2019]3号</t>
  </si>
  <si>
    <t>2019年中央农村公益事业财政奖补资金（涉农资金整合部分）</t>
  </si>
  <si>
    <t>新财综改〔2019〕6号</t>
  </si>
  <si>
    <t>塔地财综改[2019]5号</t>
  </si>
  <si>
    <t>2019年中央美丽乡村建设试点资金(涉农资金整合部分)</t>
  </si>
  <si>
    <t>新财综改〔2019〕7号</t>
  </si>
  <si>
    <t>塔地财综改[2019]6号</t>
  </si>
  <si>
    <t>2019年中央扶持村集体经济发展试点补助资金（涉农资金整合部分）</t>
  </si>
  <si>
    <t>新财综改〔2019〕8号</t>
  </si>
  <si>
    <t>塔地财综改[2019]7号</t>
  </si>
  <si>
    <t>2019年中央扶持壮大村级集体经济补助资金</t>
  </si>
  <si>
    <t>新财综改〔2019〕10号</t>
  </si>
  <si>
    <t>塔地财综改[2019]9号</t>
  </si>
  <si>
    <t>2019年中央农村综合改革转移支付农村公益事业财政奖补资金（用于农村人居环境整治）</t>
  </si>
  <si>
    <t>新财综改〔2019〕12号</t>
  </si>
  <si>
    <t>塔地财综改[2019]10号</t>
  </si>
  <si>
    <t>2019年中央美丽乡村建设试点资金</t>
  </si>
  <si>
    <t>新财综改〔2019〕11号</t>
  </si>
  <si>
    <t>塔地财综改[2019]12号</t>
  </si>
  <si>
    <t>教科文科</t>
  </si>
  <si>
    <t>关于提前下达2019年国家学前双语特岗教师工资性经费的通知</t>
  </si>
  <si>
    <t>新财教〔2018〕308号</t>
  </si>
  <si>
    <t>塔地财教〔2019〕4号</t>
  </si>
  <si>
    <t>关于提前下达2019年现代职业教育质量提升计划专项资金的通知</t>
  </si>
  <si>
    <t>新财教〔2018〕312号</t>
  </si>
  <si>
    <t>塔地财教〔2019〕10号</t>
  </si>
  <si>
    <t>关于提前安排中央补助地方公共文化服务体系建设专项资金2020年预算指标的通知（自治区贫困地区戏曲进乡补助）</t>
  </si>
  <si>
    <t>新财教〔2018〕290号</t>
  </si>
  <si>
    <t>塔地财教(2019)7号</t>
  </si>
  <si>
    <t>关于提前下达2019年改善普通高中办学条件补助资金预算的通知</t>
  </si>
  <si>
    <t>新财教〔2018〕302号</t>
  </si>
  <si>
    <t>塔地财教〔2019〕9号</t>
  </si>
  <si>
    <t>关于提前下达2019年农村学前三年免费教育保障机制补助经费的通知</t>
  </si>
  <si>
    <t>新财教〔2018〕307号</t>
  </si>
  <si>
    <t>塔地财教〔2019〕6号</t>
  </si>
  <si>
    <t>2019年城乡义务教育补助经费校舍安全保障补助资金分配表</t>
  </si>
  <si>
    <t>新财教〔2018〕314号</t>
  </si>
  <si>
    <t>塔地财教〔2019〕14号</t>
  </si>
  <si>
    <t>关于提前下达2019年城乡义务教育补助经费的通知（寄宿生）</t>
  </si>
  <si>
    <t>关于提前下达2019年城乡义务教育补助经费的通知（保障机制公用经费）</t>
  </si>
  <si>
    <t>2019年城乡义务交易保障机制（寄宿生生活补助）资金分配表</t>
  </si>
  <si>
    <t>新财教（2018）320号</t>
  </si>
  <si>
    <t>塔地财教（2019）15号</t>
  </si>
  <si>
    <t>2019年城乡义务教育经费保障机制公用经费分配表</t>
  </si>
  <si>
    <t>自治区2016-2018年招聘国家特岗教师2019年度绩效工资经费分配表</t>
  </si>
  <si>
    <t>2019年自治区农村学前三年免费教育保障经费拨款分配表</t>
  </si>
  <si>
    <t>2019年自治区中等职业学校国家助学金自治区资金分配表</t>
  </si>
  <si>
    <t>2019年技工院校学生国家助学金分配表</t>
  </si>
  <si>
    <t>2019年技工院校学生免学费补助资金分配表</t>
  </si>
  <si>
    <t>2019年自治区普通高中国家助学金（自治区配套）分配表</t>
  </si>
  <si>
    <t>2019年中等职业学校免住宿费、教材费补助资金分配表</t>
  </si>
  <si>
    <t>2019年自治区中等职业学校免学费补助资金分配表</t>
  </si>
  <si>
    <t xml:space="preserve">关于提前下达2019年技工院校学生补助资金（国家助学金和免学费补助资金）预算的通知
</t>
  </si>
  <si>
    <t>新财教（2018）278号</t>
  </si>
  <si>
    <t>塔地财教（2018）125号</t>
  </si>
  <si>
    <t>关于提前下达2019年学生资助补助经费 （普通高中国家助学金）预算的通知</t>
  </si>
  <si>
    <t>新财教（2018）305号</t>
  </si>
  <si>
    <t>塔地财教（2019）8号</t>
  </si>
  <si>
    <t>关于提前下达2019年中等职业学校学生补助资金（国家助学金和免学费补助资金）的通知</t>
  </si>
  <si>
    <t>新财教（2018）313号</t>
  </si>
  <si>
    <t>塔地财教（2019）11号</t>
  </si>
  <si>
    <t>关于拨付2019年城乡义务教育保障机制（第二批）补助资金的通知公用经费</t>
  </si>
  <si>
    <t>新财教〔2019〕58号</t>
  </si>
  <si>
    <t>塔地财教（2019）39号</t>
  </si>
  <si>
    <t>关于拨付2019年城乡义务教育保障机制（第二批）补助资金的通知生活补助</t>
  </si>
  <si>
    <t>关于拨付2019年农村义务教育学校校舍安全保障长效机制（第二批）补助资金的通知</t>
  </si>
  <si>
    <t>新财教〔2019〕61号</t>
  </si>
  <si>
    <t>塔地财教（2019）35号</t>
  </si>
  <si>
    <t>关于拨付2019年改善普通高中学校办学条件（第二批）补助资金的通知</t>
  </si>
  <si>
    <t>新财教〔2019〕62号</t>
  </si>
  <si>
    <t>塔地财教（2019）33号</t>
  </si>
  <si>
    <t>关于拨付2019年学生资助补助（高等教育）经费的通知</t>
  </si>
  <si>
    <t>新财教〔2019〕63号</t>
  </si>
  <si>
    <t>塔地财教（2019）44号</t>
  </si>
  <si>
    <t>关于拨付2019年国家义务教育阶段特岗教师（第二批）工资性补助的通知</t>
  </si>
  <si>
    <t>新财教〔2019〕67号</t>
  </si>
  <si>
    <t>塔地财教（2019）41号</t>
  </si>
  <si>
    <t>关于拨付2019年自治区中小学和幼儿园教师培训经费的通知</t>
  </si>
  <si>
    <t>新财教〔2019〕68号</t>
  </si>
  <si>
    <t>塔地财教（2019）43号</t>
  </si>
  <si>
    <t>关于拨付2019年技工院校学生资助补助（第二批）资金的通知助学金</t>
  </si>
  <si>
    <t>新财教〔2019〕69号</t>
  </si>
  <si>
    <t>塔地财教（2019）36号</t>
  </si>
  <si>
    <t>关于拨付2019年技工院校学生资助补助（第二批）资金的通知免学费</t>
  </si>
  <si>
    <t>关于拨付2019年中等职业院校学生资助补助（第二批）资金的通知助学金</t>
  </si>
  <si>
    <t>新财教〔2019〕70号</t>
  </si>
  <si>
    <t>塔地财教（2019）31号</t>
  </si>
  <si>
    <t>关于拨付2019年中等职业院校学生资助补助（第二批）资金的通知免学费</t>
  </si>
  <si>
    <t>关于拨付2019年城乡义务教育补助（营养改善计划）补助资金的通知</t>
  </si>
  <si>
    <t>新财教〔2019〕71号</t>
  </si>
  <si>
    <t>塔地财教（2019）30号</t>
  </si>
  <si>
    <t>关于拨付2019年现代职业教育质量提升计划（第二批）专项资金的通知</t>
  </si>
  <si>
    <t>新财教〔2019〕72号</t>
  </si>
  <si>
    <t>塔地财教（2019）42号</t>
  </si>
  <si>
    <t>关于拨付2019年中等职业学校（含技工院校）免教材费补助资金的通知</t>
  </si>
  <si>
    <t>新财教〔2019〕73号</t>
  </si>
  <si>
    <t>塔地财教（2019）38号</t>
  </si>
  <si>
    <t>关于拨付2019年学生资助补助（普通高中）经费的通知</t>
  </si>
  <si>
    <t>新财教〔2019〕74号</t>
  </si>
  <si>
    <t>塔地财教（2019）34号</t>
  </si>
  <si>
    <t>追加2018年农村义务教育学生营养改善计划（区内初中班）专项经费</t>
  </si>
  <si>
    <t>新财教（2019）138号</t>
  </si>
  <si>
    <t>塔地财教（2019）51号</t>
  </si>
  <si>
    <t>关于拨付2019年自治区旅游发展专项资金预算的通知</t>
  </si>
  <si>
    <t>新财教〔2019〕48号</t>
  </si>
  <si>
    <t>塔地财教[2019]28号</t>
  </si>
  <si>
    <t>关于拨付2019年旅游发展专项资金（统筹整合部分）的通知</t>
  </si>
  <si>
    <t>新财教〔2019〕43号</t>
  </si>
  <si>
    <t>塔地财教[2019]24号</t>
  </si>
  <si>
    <t>关于拨付2019年旅游厕所和旅游民宿奖补资金预算的通知</t>
  </si>
  <si>
    <t>新财教〔2019〕131号</t>
  </si>
  <si>
    <t>塔地财教（2019）52号</t>
  </si>
  <si>
    <t>关于追加2019年学生资助资金的通知（中职国家助学金）</t>
  </si>
  <si>
    <t>新财教〔2019〕160号</t>
  </si>
  <si>
    <t>塔地财教[2019]58号</t>
  </si>
  <si>
    <t>关于追加2020年学生资助资金的通知（技工国家助学金）</t>
  </si>
  <si>
    <t>关于拨付2019年旅游发展资金统筹整合部分的通知（2019年旅游发展资金统筹整合部分）</t>
  </si>
  <si>
    <t>新财教（2019）133号</t>
  </si>
  <si>
    <t>塔地财教[2019]53号</t>
  </si>
  <si>
    <t>关于拨付2019年自治区第三批地方政府债券资金（教育项目）的通知（校舍安全）</t>
  </si>
  <si>
    <t>新财教〔2019〕29号</t>
  </si>
  <si>
    <t>塔地财教[2019]19号</t>
  </si>
  <si>
    <t>关于拨付2019年自治区第三批地方政府债券资金（教育项目）的通知（薄弱改造）</t>
  </si>
  <si>
    <t>关于拨付2019年义务教育薄弱环节改善与能力提升项目资金的通知</t>
  </si>
  <si>
    <t>新财教 〔2019〕159号</t>
  </si>
  <si>
    <t>塔地财教[2019]59号</t>
  </si>
  <si>
    <t>关于追加2019年学生资助补助（普通高中国家助学金）经费的通知</t>
  </si>
  <si>
    <t>新财教（2019）182号</t>
  </si>
  <si>
    <t>塔地财教（2019）62号</t>
  </si>
  <si>
    <t>关于追加国家和自治区特岗教师工资补助资金的通知</t>
  </si>
  <si>
    <t>新财教（2019）175号</t>
  </si>
  <si>
    <t>塔地财教（2019）63号</t>
  </si>
  <si>
    <t>关于追加2019年农村学前三年免费教育保障机制经费的通知</t>
  </si>
  <si>
    <t>新财教（2019）180号</t>
  </si>
  <si>
    <t>塔地财教（2019）64号</t>
  </si>
  <si>
    <t>关于追加2019年学生资助补助（中职和技工）资金的通知（中等职业教育免学费补助）</t>
  </si>
  <si>
    <t>新财教（2019）185号</t>
  </si>
  <si>
    <t>塔地财教（2019）65号</t>
  </si>
  <si>
    <t>关于追加2019年学生资助补助（中职和技工）资金的通知(技工院校免学费补助)</t>
  </si>
  <si>
    <t>关于追加2019年学生资助补助（中职和技工）资金的通知（国家助学金补助资金）</t>
  </si>
  <si>
    <t>关于追加2019年学生资助补助（中职和技工）资金的通知（南疆四地州学生住宿费）</t>
  </si>
  <si>
    <t>关于追加2019年学生资助补助（中职和技工）资金的通知（技工院校边境县贫困县学生住宿费和教材费）</t>
  </si>
  <si>
    <t>综合科</t>
  </si>
  <si>
    <t>2019年彩票公益金（涉农资金整合）</t>
  </si>
  <si>
    <t xml:space="preserve">新财综[2018]45号 </t>
  </si>
  <si>
    <t>塔地财综[2018]129号</t>
  </si>
  <si>
    <t>2019.1.29</t>
  </si>
  <si>
    <t>2019.2.1</t>
  </si>
  <si>
    <t>2019年彩票公益金</t>
  </si>
  <si>
    <t xml:space="preserve">新财综[2018]47号 </t>
  </si>
  <si>
    <t>塔地财综[2018]127号</t>
  </si>
  <si>
    <t>2019.7.15</t>
  </si>
  <si>
    <t>2019年城镇保障性住房</t>
  </si>
  <si>
    <t xml:space="preserve">新财综[2019]15号 </t>
  </si>
  <si>
    <t>塔地财综[2019]27号</t>
  </si>
  <si>
    <t>2019.7.16</t>
  </si>
  <si>
    <t>预算科</t>
  </si>
  <si>
    <t>重点生态功能区转移支付</t>
  </si>
  <si>
    <t>新财预[2019]87号</t>
  </si>
  <si>
    <t>塔地财预[2019]64号</t>
  </si>
  <si>
    <t>关于下达2019年重点生态功能区转移支付预算（第二批）的通知</t>
  </si>
  <si>
    <t>新财预[2019]96号</t>
  </si>
  <si>
    <t>塔地财预[2019]65号</t>
  </si>
  <si>
    <t>关于提前下达2019年边境地区转移支付的通知</t>
  </si>
  <si>
    <t>新财预[2018]163号</t>
  </si>
  <si>
    <t>塔地财预[2018]105号</t>
  </si>
  <si>
    <t>关于提前下达2019年重点生态功能区转移支付的通知</t>
  </si>
  <si>
    <t>新财预[2018]164号</t>
  </si>
  <si>
    <t>塔地财预[2018]102号</t>
  </si>
  <si>
    <t>新财预[2018]165号</t>
  </si>
  <si>
    <t>塔地财预[2018]103号</t>
  </si>
  <si>
    <t>关于下达2019年县级基本财力保障机制奖补资金预算（第二批）的通知</t>
  </si>
  <si>
    <t>新财预[2019]130号</t>
  </si>
  <si>
    <t>塔地财预[2019]82号</t>
  </si>
  <si>
    <t>农业科</t>
  </si>
  <si>
    <t>关于提前下达2019年中央财政水利发展资金预算的通知【山洪灾害防治】（含托里县整合部分10万）</t>
  </si>
  <si>
    <t>新财农[2018]142号</t>
  </si>
  <si>
    <t>塔地财农[2018]67号</t>
  </si>
  <si>
    <t>托里县贫困县10（整合部分）</t>
  </si>
  <si>
    <t>关于提前下达2019年中央部分农业转移支付（统筹整合部分）资金预算的通知</t>
  </si>
  <si>
    <t>新财农[2018]145号</t>
  </si>
  <si>
    <t>塔地财农[2018]69号</t>
  </si>
  <si>
    <t>关于提前下达2019年中央林业改革发展（统筹整合部分）资金预算的通知</t>
  </si>
  <si>
    <r>
      <rPr>
        <sz val="10"/>
        <rFont val="宋体"/>
        <charset val="134"/>
      </rPr>
      <t>新财农[2018]15</t>
    </r>
    <r>
      <rPr>
        <sz val="10"/>
        <rFont val="宋体"/>
        <charset val="134"/>
      </rPr>
      <t>6</t>
    </r>
    <r>
      <rPr>
        <sz val="10"/>
        <rFont val="宋体"/>
        <charset val="134"/>
      </rPr>
      <t>号</t>
    </r>
  </si>
  <si>
    <t>塔地财农[2018]74号</t>
  </si>
  <si>
    <t>关于下达2019年自治区农业财政资金（统筹整合部分）预算的通知【农田水利设施和水土保持补助】</t>
  </si>
  <si>
    <t>新财农[2018]162号</t>
  </si>
  <si>
    <t>塔地财农[2019]3号</t>
  </si>
  <si>
    <t>2019.01.09</t>
  </si>
  <si>
    <t>关于下达2019年自治区农业财政资金（统筹整合部分）预算的通知【自治区现代农业发展】</t>
  </si>
  <si>
    <t>关于下达2019年自治区农业财政资金（统筹整合部分）预算的通知【自治区现代农业发展-渔业发展】</t>
  </si>
  <si>
    <t>关于下达2019年自治区农业财政资金（统筹整合部分）预算的通知【自治区农业技术推广与服务补助】</t>
  </si>
  <si>
    <t>关于下达2019年自治区农业财政资金（统筹整合部分）预算的通知【自治区林业补助资金】</t>
  </si>
  <si>
    <t>关于下达2019年自治区农业财政资金（统筹整合部分）预算的通知【自治区农业综合开发补助资金】</t>
  </si>
  <si>
    <t>关于下达2019年部分中央农业转移支付项目资金预算的通知【农机购置补贴】</t>
  </si>
  <si>
    <t>新财农[2018]144号</t>
  </si>
  <si>
    <t>塔地财农[2019]5号</t>
  </si>
  <si>
    <t>2019.01.22</t>
  </si>
  <si>
    <t>2019.03.07</t>
  </si>
  <si>
    <t>关于下达2019年部分中央农业转移支付项目资金预算的通知【深松整地】</t>
  </si>
  <si>
    <t>关于下达2019年部分中央农业转移支付项目资金预算的通知【社会化服务】</t>
  </si>
  <si>
    <t>农业农村局15万，农经局8万</t>
  </si>
  <si>
    <t>关于下达2019年部分中央农业转移支付项目资金预算的通知【农民合作社】</t>
  </si>
  <si>
    <t>关于下达2019年部分中央农业转移支付项目资金预算的通知【耕地质量提升】</t>
  </si>
  <si>
    <t>农业技术推广中心</t>
  </si>
  <si>
    <t>关于下达2019年部分中央及自治区农业财政专项资金的通知【渔业经济物种增殖放流】</t>
  </si>
  <si>
    <t>塔地财农[2019]6号</t>
  </si>
  <si>
    <t>2019.02.02</t>
  </si>
  <si>
    <t>2019.03.19</t>
  </si>
  <si>
    <t>农业农村局</t>
  </si>
  <si>
    <t>关于下达2019年部分中央及自治区农业财政专项资金的通知【“最后一公里”】</t>
  </si>
  <si>
    <t>新财农[2018]157号</t>
  </si>
  <si>
    <t>关于下达2019年部分中央及自治区农业财政专项资金的通知【渔业发展专项】</t>
  </si>
  <si>
    <t>关于下达2019年部分中央及自治区农业财政专项资金的通知【高效节水建设补助】</t>
  </si>
  <si>
    <t>关于下达2019年部分中央及自治区农业财政专项资金的通知【粮改饲项目】</t>
  </si>
  <si>
    <t>塔地财农[2019]16号</t>
  </si>
  <si>
    <t>2019.05.02</t>
  </si>
  <si>
    <t>关于下达2019年部分中央及自治区农业财政专项资金的通知【肉牛肉羊发展】</t>
  </si>
  <si>
    <t>关于下达2019年部分中央及自治区农业财政专项资金的通知【奶业生产发展】</t>
  </si>
  <si>
    <t>关于下达2019年部分中央及自治区农业财政专项资金的通知【现代畜牧业发展】</t>
  </si>
  <si>
    <t>关于下达2019年部分中央及自治区农业财政专项资金的通知【绿色高质高效示范县创建】</t>
  </si>
  <si>
    <t>塔地财农[2019]20号</t>
  </si>
  <si>
    <t>2019.05.16</t>
  </si>
  <si>
    <t>关于下达2019年部分中央及自治区农业财政专项资金的通知【农技推广与服务补助】</t>
  </si>
  <si>
    <t>农业技术推广中心20</t>
  </si>
  <si>
    <t>关于调整2019年自治区部分农业专项（已提前下达统筹整合部分）预算的通知【自治区现代农业发展-现代农业示范建设补助】</t>
  </si>
  <si>
    <t>新财农[2019]45号</t>
  </si>
  <si>
    <r>
      <rPr>
        <sz val="10"/>
        <rFont val="宋体"/>
        <charset val="134"/>
      </rPr>
      <t>塔地财农[2019]</t>
    </r>
    <r>
      <rPr>
        <sz val="10"/>
        <rFont val="宋体"/>
        <charset val="134"/>
      </rPr>
      <t>22号</t>
    </r>
  </si>
  <si>
    <t>2019.05.21</t>
  </si>
  <si>
    <t>2019.05.25</t>
  </si>
  <si>
    <t>调整塔地财农【2019】3号</t>
  </si>
  <si>
    <t>关于调整2019年自治区部分农业专项（已提前下达统筹整合部分）预算的通知【农田水利设施和水土保持补助-高效节水补助】</t>
  </si>
  <si>
    <r>
      <rPr>
        <sz val="10"/>
        <color theme="1"/>
        <rFont val="宋体"/>
        <charset val="134"/>
        <scheme val="minor"/>
      </rPr>
      <t>塔地财农[2019]</t>
    </r>
    <r>
      <rPr>
        <sz val="10"/>
        <rFont val="宋体"/>
        <charset val="134"/>
      </rPr>
      <t>22号</t>
    </r>
  </si>
  <si>
    <t>关于调整2019年自治区部分农业专项（已提前下达统筹整合部分）预算的通知【自治区林业补助资金-林业重点项目资金】</t>
  </si>
  <si>
    <t>关于下达2019年部分中央及自治区农业财政专项资金的通知【废旧地膜回收利用】</t>
  </si>
  <si>
    <r>
      <rPr>
        <sz val="10"/>
        <rFont val="宋体"/>
        <charset val="134"/>
      </rPr>
      <t>塔地财农[2019]</t>
    </r>
    <r>
      <rPr>
        <sz val="10"/>
        <rFont val="宋体"/>
        <charset val="134"/>
      </rPr>
      <t>23号</t>
    </r>
  </si>
  <si>
    <t>2019.05.29</t>
  </si>
  <si>
    <t>关于下达2019年部分中央及自治区农业财政专项资金的通知【耕地地力保护补贴（中央部分）】</t>
  </si>
  <si>
    <t>未通过预算指标，通过农发行耕地地力保护补贴专户拨款</t>
  </si>
  <si>
    <t>关于下达2019年中央财政水利发展资金预算的通知【统筹整合部分】</t>
  </si>
  <si>
    <t>新财农[2019]46号</t>
  </si>
  <si>
    <r>
      <rPr>
        <sz val="10"/>
        <rFont val="宋体"/>
        <charset val="134"/>
      </rPr>
      <t>塔地财农[2019]</t>
    </r>
    <r>
      <rPr>
        <sz val="10"/>
        <rFont val="宋体"/>
        <charset val="134"/>
      </rPr>
      <t>25号</t>
    </r>
  </si>
  <si>
    <t>2019.05.30</t>
  </si>
  <si>
    <t>关于下达2019年中央财政水利发展资金预算的通知【原农发补助灌区节水配套改造】</t>
  </si>
  <si>
    <t>关于下达2019年中央财政水利发展资金预算的通知【重点中型灌区节水改造】</t>
  </si>
  <si>
    <t>关于下达2019年中央财政水利发展资金预算的通知【节约用水补助】</t>
  </si>
  <si>
    <t>地区水利局</t>
  </si>
  <si>
    <t>关于下达2019年中央财政水利发展资金预算的通知【小水库工程维修养护】</t>
  </si>
  <si>
    <t>关于下达2019年中央财政水利发展资金预算的通知【农业水价综合改革】</t>
  </si>
  <si>
    <t>关于下达2019年部分自治区农业财政专项资金的通知</t>
  </si>
  <si>
    <r>
      <rPr>
        <sz val="10"/>
        <rFont val="宋体"/>
        <charset val="134"/>
      </rPr>
      <t>新财农[2018]157号</t>
    </r>
  </si>
  <si>
    <r>
      <rPr>
        <sz val="10"/>
        <rFont val="宋体"/>
        <charset val="134"/>
      </rPr>
      <t>塔地财农[2019]27号</t>
    </r>
  </si>
  <si>
    <t>2019.06.19</t>
  </si>
  <si>
    <t>关于下达2019年中央农业转移支付（统筹整合部分）资金预算的通知【农业生产发展】</t>
  </si>
  <si>
    <t>新财农【2019】49号</t>
  </si>
  <si>
    <t>塔地财农【2019】28号</t>
  </si>
  <si>
    <t>2019.06.18</t>
  </si>
  <si>
    <t>2019.06.21</t>
  </si>
  <si>
    <t>关于下达2019年中央农业转移支付（统筹整合部分）资金预算的通知【农业资源及生态保护补助】</t>
  </si>
  <si>
    <t>新财农【2019】51号</t>
  </si>
  <si>
    <t>关于下达2019年部分自治区农业财政专项资金的通知【农业综合开发配套资金】</t>
  </si>
  <si>
    <t>塔地财农【2019】31号</t>
  </si>
  <si>
    <t>2019.06.27</t>
  </si>
  <si>
    <t>关于下达2019年第二批自治区现代农业示范补助资金（统筹整合部分）预算的通知</t>
  </si>
  <si>
    <t>新财农【2019】22号</t>
  </si>
  <si>
    <t>塔地财农【2019】32号</t>
  </si>
  <si>
    <r>
      <rPr>
        <sz val="10"/>
        <rFont val="宋体"/>
        <charset val="134"/>
      </rPr>
      <t>2</t>
    </r>
    <r>
      <rPr>
        <sz val="10"/>
        <rFont val="宋体"/>
        <charset val="134"/>
      </rPr>
      <t>019.07.03</t>
    </r>
  </si>
  <si>
    <t>2019.07.04</t>
  </si>
  <si>
    <t>关于下达2019年部分自治区农业财政专项资金的通知【现代农业示范建设补助】</t>
  </si>
  <si>
    <t>塔地财农【2019】33号</t>
  </si>
  <si>
    <t>2019.07.05</t>
  </si>
  <si>
    <r>
      <rPr>
        <sz val="10"/>
        <color rgb="FFFF0000"/>
        <rFont val="宋体"/>
        <charset val="134"/>
        <scheme val="minor"/>
      </rPr>
      <t>农业农村局10万</t>
    </r>
    <r>
      <rPr>
        <sz val="10"/>
        <color theme="1"/>
        <rFont val="宋体"/>
        <charset val="134"/>
        <scheme val="minor"/>
      </rPr>
      <t>、农业技术推广中心160万</t>
    </r>
  </si>
  <si>
    <t>关于下达2019年中央财政水利发展资金预算的通知【河湖长制补助】</t>
  </si>
  <si>
    <t>塔地财农【2019】34号</t>
  </si>
  <si>
    <r>
      <rPr>
        <sz val="10"/>
        <rFont val="宋体"/>
        <charset val="134"/>
      </rPr>
      <t>2</t>
    </r>
    <r>
      <rPr>
        <sz val="10"/>
        <rFont val="宋体"/>
        <charset val="134"/>
      </rPr>
      <t>019.05.21</t>
    </r>
  </si>
  <si>
    <r>
      <rPr>
        <sz val="10"/>
        <color theme="1"/>
        <rFont val="宋体"/>
        <charset val="134"/>
        <scheme val="minor"/>
      </rPr>
      <t>水利局1</t>
    </r>
    <r>
      <rPr>
        <sz val="10"/>
        <rFont val="宋体"/>
        <charset val="134"/>
      </rPr>
      <t>00万</t>
    </r>
  </si>
  <si>
    <t>关于下达2019年部分中央农业生产发展资金（项目部分）预算的通知【村级清产核资项目】</t>
  </si>
  <si>
    <t>新财农【2019】48、56号</t>
  </si>
  <si>
    <t>塔地财农【2019】36号</t>
  </si>
  <si>
    <r>
      <rPr>
        <sz val="10"/>
        <rFont val="宋体"/>
        <charset val="134"/>
      </rPr>
      <t>2</t>
    </r>
    <r>
      <rPr>
        <sz val="10"/>
        <rFont val="宋体"/>
        <charset val="134"/>
      </rPr>
      <t>019.06.20</t>
    </r>
  </si>
  <si>
    <t>2019.07.15</t>
  </si>
  <si>
    <t>关于下达2019年部分中央农业生产发展资金（项目部分）预算的通知【农村实用人才带头人示范培训】</t>
  </si>
  <si>
    <t>关于下达2019年部分中央农业生产发展资金（项目部分）预算的通知【农业产业强镇示范建设】</t>
  </si>
  <si>
    <t>关于下达2019年中央农田建设补助资金（项目部分）预算及调整自治区农业综合开发配套资金的通知【中央农田建设补助】</t>
  </si>
  <si>
    <t>新财农【2019】53号</t>
  </si>
  <si>
    <t>塔地财农【2019】37号</t>
  </si>
  <si>
    <r>
      <rPr>
        <sz val="10"/>
        <rFont val="宋体"/>
        <charset val="134"/>
        <scheme val="minor"/>
      </rPr>
      <t>关于下达2019年中央农田建设补助资金（项目部分）预算及调整自治区农业综合开发配套资金的通知</t>
    </r>
    <r>
      <rPr>
        <sz val="10"/>
        <rFont val="宋体"/>
        <charset val="134"/>
      </rPr>
      <t>【调整自治区农业综合开发配套】</t>
    </r>
  </si>
  <si>
    <t>关于下达2019年部分中央农业资源及生态保护补助资金（项目部分）预算的通知</t>
  </si>
  <si>
    <t>新财农〔2019〕50号</t>
  </si>
  <si>
    <t>塔地财农【2019】40号</t>
  </si>
  <si>
    <r>
      <rPr>
        <sz val="10"/>
        <rFont val="宋体"/>
        <charset val="134"/>
      </rPr>
      <t>2</t>
    </r>
    <r>
      <rPr>
        <sz val="10"/>
        <rFont val="宋体"/>
        <charset val="134"/>
      </rPr>
      <t>019.07.22</t>
    </r>
  </si>
  <si>
    <t>关于下达2019年中央农田建设补助资金（统筹整合部分）预算的通知</t>
  </si>
  <si>
    <t>新财农〔2019〕54号</t>
  </si>
  <si>
    <t>塔地财农【2019】41号</t>
  </si>
  <si>
    <r>
      <rPr>
        <sz val="10"/>
        <rFont val="宋体"/>
        <charset val="134"/>
      </rPr>
      <t>2</t>
    </r>
    <r>
      <rPr>
        <sz val="10"/>
        <rFont val="宋体"/>
        <charset val="134"/>
      </rPr>
      <t>019.07.10</t>
    </r>
  </si>
  <si>
    <r>
      <rPr>
        <sz val="10"/>
        <rFont val="宋体"/>
        <charset val="134"/>
      </rPr>
      <t>2</t>
    </r>
    <r>
      <rPr>
        <sz val="10"/>
        <rFont val="宋体"/>
        <charset val="134"/>
      </rPr>
      <t>019.07.19</t>
    </r>
  </si>
  <si>
    <t>关于下达2019年部分自治区农业财政专项资金的通知【现代农业示范建设补助-农村人居环境整治】</t>
  </si>
  <si>
    <t>塔地财农【2019】42号</t>
  </si>
  <si>
    <t>2019.07.29</t>
  </si>
  <si>
    <t>地区农业农村局</t>
  </si>
  <si>
    <t>关于下达2019年部分中央农业生产发展资金（项目部分）预算的通知</t>
  </si>
  <si>
    <t>塔地财农【2019】43号</t>
  </si>
  <si>
    <r>
      <rPr>
        <sz val="10"/>
        <rFont val="宋体"/>
        <charset val="134"/>
      </rPr>
      <t>2</t>
    </r>
    <r>
      <rPr>
        <sz val="10"/>
        <rFont val="宋体"/>
        <charset val="134"/>
      </rPr>
      <t>019.08.01</t>
    </r>
  </si>
  <si>
    <t>地区畜牧科技推广中心</t>
  </si>
  <si>
    <t>关于下达2019年部分中央及自治区农业财政专项资金的通知【基层农技推广体系】</t>
  </si>
  <si>
    <t>塔地财农【2019】45号</t>
  </si>
  <si>
    <t>2019.08.09</t>
  </si>
  <si>
    <t>关于下达2019年部分中央及自治区农业财政专项资金的通知【发展家庭农场】</t>
  </si>
  <si>
    <t>关于下达2019年部分中央及自治区农业财政专项资金的通知【农产品加工业贷款贴息】</t>
  </si>
  <si>
    <t>关于下达2019年部分中央及自治区农业财政专项资金的通知【农村一二三产融合发展】</t>
  </si>
  <si>
    <t>关于下达2019年部分中央及自治区农业财政专项资金的通知【乡村产业发展公共服务提升】</t>
  </si>
  <si>
    <t>关于下达2019年部分中央农业生产发展资金（项目部分）预算的通知【培育产业化联合体项目】</t>
  </si>
  <si>
    <t>塔地财农【2019】50号</t>
  </si>
  <si>
    <r>
      <rPr>
        <sz val="10"/>
        <rFont val="宋体"/>
        <charset val="134"/>
      </rPr>
      <t>2</t>
    </r>
    <r>
      <rPr>
        <sz val="10"/>
        <rFont val="宋体"/>
        <charset val="134"/>
      </rPr>
      <t>019.10.15</t>
    </r>
  </si>
</sst>
</file>

<file path=xl/styles.xml><?xml version="1.0" encoding="utf-8"?>
<styleSheet xmlns="http://schemas.openxmlformats.org/spreadsheetml/2006/main">
  <numFmts count="8">
    <numFmt numFmtId="43" formatCode="_ * #,##0.00_ ;_ * \-#,##0.00_ ;_ * &quot;-&quot;??_ ;_ @_ "/>
    <numFmt numFmtId="42" formatCode="_ &quot;￥&quot;* #,##0_ ;_ &quot;￥&quot;* \-#,##0_ ;_ &quot;￥&quot;* &quot;-&quot;_ ;_ @_ "/>
    <numFmt numFmtId="44" formatCode="_ &quot;￥&quot;* #,##0.00_ ;_ &quot;￥&quot;* \-#,##0.00_ ;_ &quot;￥&quot;* &quot;-&quot;??_ ;_ @_ "/>
    <numFmt numFmtId="41" formatCode="_ * #,##0_ ;_ * \-#,##0_ ;_ * &quot;-&quot;_ ;_ @_ "/>
    <numFmt numFmtId="176" formatCode="yyyy\-m\-d"/>
    <numFmt numFmtId="177" formatCode="0.00_ "/>
    <numFmt numFmtId="178" formatCode="yyyy&quot;年&quot;m&quot;月&quot;d&quot;日&quot;;@"/>
    <numFmt numFmtId="179" formatCode="yyyy\.mm\.dd"/>
  </numFmts>
  <fonts count="44">
    <font>
      <sz val="11"/>
      <color theme="1"/>
      <name val="宋体"/>
      <charset val="134"/>
      <scheme val="minor"/>
    </font>
    <font>
      <sz val="10"/>
      <color theme="1"/>
      <name val="宋体"/>
      <charset val="134"/>
      <scheme val="minor"/>
    </font>
    <font>
      <b/>
      <sz val="18"/>
      <color theme="1"/>
      <name val="宋体"/>
      <charset val="134"/>
      <scheme val="minor"/>
    </font>
    <font>
      <sz val="11"/>
      <color theme="1"/>
      <name val="仿宋"/>
      <charset val="134"/>
    </font>
    <font>
      <sz val="12"/>
      <name val="黑体"/>
      <charset val="134"/>
    </font>
    <font>
      <sz val="12"/>
      <name val="华文仿宋"/>
      <charset val="134"/>
    </font>
    <font>
      <sz val="14"/>
      <name val="华文仿宋"/>
      <charset val="134"/>
    </font>
    <font>
      <sz val="12"/>
      <color theme="1"/>
      <name val="华文仿宋"/>
      <charset val="134"/>
    </font>
    <font>
      <sz val="8"/>
      <name val="华文仿宋"/>
      <charset val="134"/>
    </font>
    <font>
      <b/>
      <sz val="8"/>
      <name val="华文仿宋"/>
      <charset val="134"/>
    </font>
    <font>
      <sz val="8"/>
      <color theme="1"/>
      <name val="华文仿宋"/>
      <charset val="134"/>
    </font>
    <font>
      <sz val="8"/>
      <color indexed="8"/>
      <name val="华文仿宋"/>
      <charset val="134"/>
    </font>
    <font>
      <sz val="10"/>
      <name val="宋体"/>
      <charset val="134"/>
      <scheme val="minor"/>
    </font>
    <font>
      <sz val="10"/>
      <name val="宋体"/>
      <charset val="134"/>
    </font>
    <font>
      <sz val="11"/>
      <name val="宋体"/>
      <charset val="134"/>
      <scheme val="minor"/>
    </font>
    <font>
      <sz val="10"/>
      <name val="仿宋_GB2312"/>
      <charset val="134"/>
    </font>
    <font>
      <sz val="8"/>
      <color theme="1"/>
      <name val="宋体"/>
      <charset val="134"/>
      <scheme val="minor"/>
    </font>
    <font>
      <sz val="9"/>
      <color theme="1"/>
      <name val="宋体"/>
      <charset val="134"/>
      <scheme val="minor"/>
    </font>
    <font>
      <b/>
      <sz val="10"/>
      <name val="仿宋_GB2312"/>
      <charset val="134"/>
    </font>
    <font>
      <sz val="9"/>
      <name val="宋体"/>
      <charset val="134"/>
    </font>
    <font>
      <sz val="9"/>
      <name val="宋体"/>
      <charset val="134"/>
      <scheme val="minor"/>
    </font>
    <font>
      <sz val="11"/>
      <color theme="0"/>
      <name val="宋体"/>
      <charset val="0"/>
      <scheme val="minor"/>
    </font>
    <font>
      <b/>
      <sz val="13"/>
      <color theme="3"/>
      <name val="宋体"/>
      <charset val="134"/>
      <scheme val="minor"/>
    </font>
    <font>
      <sz val="10"/>
      <color indexed="8"/>
      <name val="宋体"/>
      <charset val="134"/>
    </font>
    <font>
      <sz val="11"/>
      <color rgb="FF3F3F76"/>
      <name val="宋体"/>
      <charset val="0"/>
      <scheme val="minor"/>
    </font>
    <font>
      <sz val="11"/>
      <color theme="1"/>
      <name val="宋体"/>
      <charset val="0"/>
      <scheme val="minor"/>
    </font>
    <font>
      <sz val="11"/>
      <color rgb="FF9C0006"/>
      <name val="宋体"/>
      <charset val="0"/>
      <scheme val="minor"/>
    </font>
    <font>
      <b/>
      <sz val="11"/>
      <color theme="3"/>
      <name val="宋体"/>
      <charset val="134"/>
      <scheme val="minor"/>
    </font>
    <font>
      <u/>
      <sz val="11"/>
      <color rgb="FF0000FF"/>
      <name val="宋体"/>
      <charset val="0"/>
      <scheme val="minor"/>
    </font>
    <font>
      <sz val="10"/>
      <name val="Arial"/>
      <charset val="134"/>
    </font>
    <font>
      <sz val="10"/>
      <color theme="1"/>
      <name val="宋体"/>
      <charset val="134"/>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sz val="11"/>
      <color rgb="FFFA7D00"/>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0"/>
      <color rgb="FFFF0000"/>
      <name val="宋体"/>
      <charset val="134"/>
      <scheme val="minor"/>
    </font>
  </fonts>
  <fills count="39">
    <fill>
      <patternFill patternType="none"/>
    </fill>
    <fill>
      <patternFill patternType="gray125"/>
    </fill>
    <fill>
      <patternFill patternType="solid">
        <fgColor indexed="9"/>
        <bgColor indexed="26"/>
      </patternFill>
    </fill>
    <fill>
      <patternFill patternType="solid">
        <fgColor theme="9" tint="0.599993896298105"/>
        <bgColor indexed="26"/>
      </patternFill>
    </fill>
    <fill>
      <patternFill patternType="solid">
        <fgColor rgb="FFFFC000"/>
        <bgColor indexed="26"/>
      </patternFill>
    </fill>
    <fill>
      <patternFill patternType="solid">
        <fgColor rgb="FFFFC000"/>
        <bgColor indexed="64"/>
      </patternFill>
    </fill>
    <fill>
      <patternFill patternType="solid">
        <fgColor theme="0"/>
        <bgColor indexed="64"/>
      </patternFill>
    </fill>
    <fill>
      <patternFill patternType="solid">
        <fgColor theme="0"/>
        <bgColor indexed="26"/>
      </patternFill>
    </fill>
    <fill>
      <patternFill patternType="solid">
        <fgColor theme="5" tint="0.599993896298105"/>
        <bgColor indexed="64"/>
      </patternFill>
    </fill>
    <fill>
      <patternFill patternType="solid">
        <fgColor theme="8"/>
        <bgColor indexed="64"/>
      </patternFill>
    </fill>
    <fill>
      <patternFill patternType="solid">
        <fgColor theme="8" tint="0.399975585192419"/>
        <bgColor indexed="64"/>
      </patternFill>
    </fill>
    <fill>
      <patternFill patternType="solid">
        <fgColor rgb="FFFFFFCC"/>
        <bgColor indexed="64"/>
      </patternFill>
    </fill>
    <fill>
      <patternFill patternType="solid">
        <fgColor rgb="FFFFCC99"/>
        <bgColor indexed="64"/>
      </patternFill>
    </fill>
    <fill>
      <patternFill patternType="solid">
        <fgColor theme="6" tint="0.599993896298105"/>
        <bgColor indexed="64"/>
      </patternFill>
    </fill>
    <fill>
      <patternFill patternType="solid">
        <fgColor theme="6" tint="0.799981688894314"/>
        <bgColor indexed="64"/>
      </patternFill>
    </fill>
    <fill>
      <patternFill patternType="solid">
        <fgColor rgb="FFFFC7CE"/>
        <bgColor indexed="64"/>
      </patternFill>
    </fill>
    <fill>
      <patternFill patternType="solid">
        <fgColor theme="6" tint="0.399975585192419"/>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theme="4" tint="0.399975585192419"/>
        <bgColor indexed="64"/>
      </patternFill>
    </fill>
    <fill>
      <patternFill patternType="solid">
        <fgColor theme="4"/>
        <bgColor indexed="64"/>
      </patternFill>
    </fill>
    <fill>
      <patternFill patternType="solid">
        <fgColor rgb="FFF2F2F2"/>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rgb="FFA5A5A5"/>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7" tint="0.599993896298105"/>
        <bgColor indexed="64"/>
      </patternFill>
    </fill>
    <fill>
      <patternFill patternType="solid">
        <fgColor theme="6"/>
        <bgColor indexed="64"/>
      </patternFill>
    </fill>
    <fill>
      <patternFill patternType="solid">
        <fgColor theme="7"/>
        <bgColor indexed="64"/>
      </patternFill>
    </fill>
  </fills>
  <borders count="2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top style="thin">
        <color auto="1"/>
      </top>
      <bottom/>
      <diagonal/>
    </border>
    <border>
      <left/>
      <right style="thin">
        <color auto="1"/>
      </right>
      <top style="thin">
        <color auto="1"/>
      </top>
      <bottom style="thin">
        <color auto="1"/>
      </bottom>
      <diagonal/>
    </border>
    <border>
      <left style="thin">
        <color auto="1"/>
      </left>
      <right/>
      <top/>
      <bottom style="thin">
        <color auto="1"/>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thin">
        <color indexed="8"/>
      </left>
      <right style="thin">
        <color indexed="8"/>
      </right>
      <top style="thin">
        <color indexed="8"/>
      </top>
      <bottom/>
      <diagonal/>
    </border>
    <border>
      <left style="thin">
        <color auto="1"/>
      </left>
      <right style="thin">
        <color auto="1"/>
      </right>
      <top style="thin">
        <color auto="1"/>
      </top>
      <bottom/>
      <diagonal/>
    </border>
    <border>
      <left style="thin">
        <color indexed="8"/>
      </left>
      <right style="thin">
        <color indexed="8"/>
      </right>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indexed="8"/>
      </left>
      <right style="thin">
        <color indexed="8"/>
      </right>
      <top/>
      <bottom style="thin">
        <color indexed="8"/>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54">
    <xf numFmtId="0" fontId="0" fillId="0" borderId="0">
      <alignment vertical="center"/>
    </xf>
    <xf numFmtId="42" fontId="0" fillId="0" borderId="0" applyFont="0" applyFill="0" applyBorder="0" applyAlignment="0" applyProtection="0">
      <alignment vertical="center"/>
    </xf>
    <xf numFmtId="0" fontId="25" fillId="14" borderId="0" applyNumberFormat="0" applyBorder="0" applyAlignment="0" applyProtection="0">
      <alignment vertical="center"/>
    </xf>
    <xf numFmtId="0" fontId="24" fillId="12" borderId="18" applyNumberFormat="0" applyAlignment="0" applyProtection="0">
      <alignment vertical="center"/>
    </xf>
    <xf numFmtId="44" fontId="0" fillId="0" borderId="0" applyFont="0" applyFill="0" applyBorder="0" applyAlignment="0" applyProtection="0">
      <alignment vertical="center"/>
    </xf>
    <xf numFmtId="0" fontId="0" fillId="0" borderId="0"/>
    <xf numFmtId="41" fontId="0" fillId="0" borderId="0" applyFont="0" applyFill="0" applyBorder="0" applyAlignment="0" applyProtection="0">
      <alignment vertical="center"/>
    </xf>
    <xf numFmtId="0" fontId="25" fillId="13" borderId="0" applyNumberFormat="0" applyBorder="0" applyAlignment="0" applyProtection="0">
      <alignment vertical="center"/>
    </xf>
    <xf numFmtId="0" fontId="26" fillId="15" borderId="0" applyNumberFormat="0" applyBorder="0" applyAlignment="0" applyProtection="0">
      <alignment vertical="center"/>
    </xf>
    <xf numFmtId="43" fontId="0" fillId="0" borderId="0" applyFont="0" applyFill="0" applyBorder="0" applyAlignment="0" applyProtection="0">
      <alignment vertical="center"/>
    </xf>
    <xf numFmtId="0" fontId="21" fillId="16" borderId="0" applyNumberFormat="0" applyBorder="0" applyAlignment="0" applyProtection="0">
      <alignment vertical="center"/>
    </xf>
    <xf numFmtId="0" fontId="28" fillId="0" borderId="0" applyNumberFormat="0" applyFill="0" applyBorder="0" applyAlignment="0" applyProtection="0">
      <alignment vertical="center"/>
    </xf>
    <xf numFmtId="9" fontId="0" fillId="0" borderId="0" applyFont="0" applyFill="0" applyBorder="0" applyAlignment="0" applyProtection="0">
      <alignment vertical="center"/>
    </xf>
    <xf numFmtId="0" fontId="31" fillId="0" borderId="0" applyNumberFormat="0" applyFill="0" applyBorder="0" applyAlignment="0" applyProtection="0">
      <alignment vertical="center"/>
    </xf>
    <xf numFmtId="0" fontId="0" fillId="11" borderId="17" applyNumberFormat="0" applyFont="0" applyAlignment="0" applyProtection="0">
      <alignment vertical="center"/>
    </xf>
    <xf numFmtId="0" fontId="21" fillId="20" borderId="0" applyNumberFormat="0" applyBorder="0" applyAlignment="0" applyProtection="0">
      <alignment vertical="center"/>
    </xf>
    <xf numFmtId="0" fontId="27"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16" applyNumberFormat="0" applyFill="0" applyAlignment="0" applyProtection="0">
      <alignment vertical="center"/>
    </xf>
    <xf numFmtId="0" fontId="22" fillId="0" borderId="16" applyNumberFormat="0" applyFill="0" applyAlignment="0" applyProtection="0">
      <alignment vertical="center"/>
    </xf>
    <xf numFmtId="0" fontId="21" fillId="25" borderId="0" applyNumberFormat="0" applyBorder="0" applyAlignment="0" applyProtection="0">
      <alignment vertical="center"/>
    </xf>
    <xf numFmtId="0" fontId="27" fillId="0" borderId="19" applyNumberFormat="0" applyFill="0" applyAlignment="0" applyProtection="0">
      <alignment vertical="center"/>
    </xf>
    <xf numFmtId="0" fontId="21" fillId="19" borderId="0" applyNumberFormat="0" applyBorder="0" applyAlignment="0" applyProtection="0">
      <alignment vertical="center"/>
    </xf>
    <xf numFmtId="0" fontId="37" fillId="27" borderId="21" applyNumberFormat="0" applyAlignment="0" applyProtection="0">
      <alignment vertical="center"/>
    </xf>
    <xf numFmtId="0" fontId="38" fillId="27" borderId="18" applyNumberFormat="0" applyAlignment="0" applyProtection="0">
      <alignment vertical="center"/>
    </xf>
    <xf numFmtId="0" fontId="39" fillId="30" borderId="22" applyNumberFormat="0" applyAlignment="0" applyProtection="0">
      <alignment vertical="center"/>
    </xf>
    <xf numFmtId="0" fontId="25" fillId="22" borderId="0" applyNumberFormat="0" applyBorder="0" applyAlignment="0" applyProtection="0">
      <alignment vertical="center"/>
    </xf>
    <xf numFmtId="0" fontId="21" fillId="31" borderId="0" applyNumberFormat="0" applyBorder="0" applyAlignment="0" applyProtection="0">
      <alignment vertical="center"/>
    </xf>
    <xf numFmtId="0" fontId="36" fillId="0" borderId="20" applyNumberFormat="0" applyFill="0" applyAlignment="0" applyProtection="0">
      <alignment vertical="center"/>
    </xf>
    <xf numFmtId="0" fontId="40" fillId="0" borderId="23" applyNumberFormat="0" applyFill="0" applyAlignment="0" applyProtection="0">
      <alignment vertical="center"/>
    </xf>
    <xf numFmtId="0" fontId="41" fillId="32" borderId="0" applyNumberFormat="0" applyBorder="0" applyAlignment="0" applyProtection="0">
      <alignment vertical="center"/>
    </xf>
    <xf numFmtId="0" fontId="42" fillId="33" borderId="0" applyNumberFormat="0" applyBorder="0" applyAlignment="0" applyProtection="0">
      <alignment vertical="center"/>
    </xf>
    <xf numFmtId="0" fontId="25" fillId="17" borderId="0" applyNumberFormat="0" applyBorder="0" applyAlignment="0" applyProtection="0">
      <alignment vertical="center"/>
    </xf>
    <xf numFmtId="0" fontId="21" fillId="26"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5" fillId="35" borderId="0" applyNumberFormat="0" applyBorder="0" applyAlignment="0" applyProtection="0">
      <alignment vertical="center"/>
    </xf>
    <xf numFmtId="0" fontId="25" fillId="8" borderId="0" applyNumberFormat="0" applyBorder="0" applyAlignment="0" applyProtection="0">
      <alignment vertical="center"/>
    </xf>
    <xf numFmtId="0" fontId="21" fillId="37" borderId="0" applyNumberFormat="0" applyBorder="0" applyAlignment="0" applyProtection="0">
      <alignment vertical="center"/>
    </xf>
    <xf numFmtId="0" fontId="21" fillId="38" borderId="0" applyNumberFormat="0" applyBorder="0" applyAlignment="0" applyProtection="0">
      <alignment vertical="center"/>
    </xf>
    <xf numFmtId="0" fontId="25" fillId="34" borderId="0" applyNumberFormat="0" applyBorder="0" applyAlignment="0" applyProtection="0">
      <alignment vertical="center"/>
    </xf>
    <xf numFmtId="0" fontId="25" fillId="36" borderId="0" applyNumberFormat="0" applyBorder="0" applyAlignment="0" applyProtection="0">
      <alignment vertical="center"/>
    </xf>
    <xf numFmtId="0" fontId="21" fillId="9" borderId="0" applyNumberFormat="0" applyBorder="0" applyAlignment="0" applyProtection="0">
      <alignment vertical="center"/>
    </xf>
    <xf numFmtId="0" fontId="0" fillId="0" borderId="0">
      <alignment vertical="center"/>
    </xf>
    <xf numFmtId="0" fontId="25" fillId="18" borderId="0" applyNumberFormat="0" applyBorder="0" applyAlignment="0" applyProtection="0">
      <alignment vertical="center"/>
    </xf>
    <xf numFmtId="0" fontId="21" fillId="10" borderId="0" applyNumberFormat="0" applyBorder="0" applyAlignment="0" applyProtection="0">
      <alignment vertical="center"/>
    </xf>
    <xf numFmtId="0" fontId="21" fillId="21" borderId="0" applyNumberFormat="0" applyBorder="0" applyAlignment="0" applyProtection="0">
      <alignment vertical="center"/>
    </xf>
    <xf numFmtId="0" fontId="25" fillId="23" borderId="0" applyNumberFormat="0" applyBorder="0" applyAlignment="0" applyProtection="0">
      <alignment vertical="center"/>
    </xf>
    <xf numFmtId="0" fontId="21" fillId="24" borderId="0" applyNumberFormat="0" applyBorder="0" applyAlignment="0" applyProtection="0">
      <alignment vertical="center"/>
    </xf>
    <xf numFmtId="0" fontId="30" fillId="0" borderId="0">
      <alignment vertical="center"/>
    </xf>
    <xf numFmtId="0" fontId="23" fillId="0" borderId="0">
      <alignment vertical="center"/>
    </xf>
    <xf numFmtId="0" fontId="29" fillId="0" borderId="0"/>
  </cellStyleXfs>
  <cellXfs count="206">
    <xf numFmtId="0" fontId="0" fillId="0" borderId="0" xfId="0">
      <alignment vertical="center"/>
    </xf>
    <xf numFmtId="0" fontId="0" fillId="2" borderId="0" xfId="0" applyFill="1" applyAlignment="1"/>
    <xf numFmtId="0" fontId="0" fillId="0" borderId="0" xfId="0" applyFill="1">
      <alignment vertical="center"/>
    </xf>
    <xf numFmtId="0" fontId="1" fillId="0" borderId="0" xfId="0" applyFont="1">
      <alignment vertical="center"/>
    </xf>
    <xf numFmtId="0" fontId="2" fillId="0" borderId="0" xfId="0" applyFont="1" applyAlignment="1">
      <alignment horizontal="center" vertical="center"/>
    </xf>
    <xf numFmtId="0" fontId="0" fillId="0" borderId="0" xfId="0" applyBorder="1">
      <alignment vertical="center"/>
    </xf>
    <xf numFmtId="0" fontId="3" fillId="0" borderId="0" xfId="0" applyFont="1" applyAlignment="1">
      <alignment horizontal="right" vertical="center"/>
    </xf>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2" borderId="4" xfId="0" applyFont="1" applyFill="1" applyBorder="1" applyAlignment="1">
      <alignment horizontal="center" vertical="center"/>
    </xf>
    <xf numFmtId="177" fontId="4" fillId="0" borderId="5" xfId="0" applyNumberFormat="1" applyFont="1" applyFill="1" applyBorder="1" applyAlignment="1">
      <alignment horizontal="center" vertical="center" wrapText="1"/>
    </xf>
    <xf numFmtId="0" fontId="5" fillId="4" borderId="1" xfId="0" applyFont="1" applyFill="1" applyBorder="1" applyAlignment="1">
      <alignment horizontal="center" vertical="center"/>
    </xf>
    <xf numFmtId="0" fontId="5" fillId="4" borderId="2" xfId="0" applyFont="1" applyFill="1" applyBorder="1" applyAlignment="1">
      <alignment horizontal="center" vertical="center" wrapText="1"/>
    </xf>
    <xf numFmtId="0" fontId="6" fillId="4" borderId="1" xfId="0" applyFont="1" applyFill="1" applyBorder="1" applyAlignment="1">
      <alignment horizontal="center" vertical="center"/>
    </xf>
    <xf numFmtId="0" fontId="6" fillId="4" borderId="1" xfId="0" applyFont="1" applyFill="1" applyBorder="1" applyAlignment="1">
      <alignment horizontal="center" vertical="center" wrapText="1"/>
    </xf>
    <xf numFmtId="0" fontId="6" fillId="4" borderId="4" xfId="0" applyFont="1" applyFill="1" applyBorder="1" applyAlignment="1">
      <alignment horizontal="center" vertical="center"/>
    </xf>
    <xf numFmtId="0" fontId="7" fillId="0" borderId="1" xfId="0" applyFont="1" applyBorder="1" applyAlignment="1">
      <alignment horizontal="center" vertical="center"/>
    </xf>
    <xf numFmtId="0" fontId="5" fillId="0" borderId="2" xfId="5" applyFont="1" applyBorder="1" applyAlignment="1">
      <alignment horizontal="center" vertical="center" wrapText="1"/>
    </xf>
    <xf numFmtId="0" fontId="8" fillId="0" borderId="1" xfId="5" applyFont="1" applyBorder="1" applyAlignment="1">
      <alignment horizontal="center" vertical="center" wrapText="1"/>
    </xf>
    <xf numFmtId="0" fontId="8" fillId="0" borderId="6" xfId="0" applyFont="1" applyFill="1" applyBorder="1" applyAlignment="1">
      <alignment horizontal="center" vertical="center" wrapText="1"/>
    </xf>
    <xf numFmtId="0" fontId="9" fillId="0" borderId="7" xfId="0" applyFont="1" applyFill="1" applyBorder="1" applyAlignment="1">
      <alignment horizontal="center" vertical="center" wrapText="1"/>
    </xf>
    <xf numFmtId="31" fontId="10" fillId="0" borderId="1" xfId="0" applyNumberFormat="1" applyFont="1" applyBorder="1" applyAlignment="1">
      <alignment horizontal="center" vertical="center"/>
    </xf>
    <xf numFmtId="176" fontId="9" fillId="0" borderId="7" xfId="0" applyNumberFormat="1" applyFont="1" applyFill="1" applyBorder="1" applyAlignment="1">
      <alignment horizontal="center" vertical="center" wrapText="1"/>
    </xf>
    <xf numFmtId="0" fontId="5" fillId="0" borderId="2" xfId="52" applyFont="1" applyBorder="1" applyAlignment="1">
      <alignment horizontal="center" vertical="center" wrapText="1"/>
    </xf>
    <xf numFmtId="0" fontId="10" fillId="0" borderId="4" xfId="51" applyFont="1" applyBorder="1" applyAlignment="1">
      <alignment horizontal="center" vertical="center" wrapText="1"/>
    </xf>
    <xf numFmtId="178" fontId="11" fillId="0" borderId="1" xfId="52" applyNumberFormat="1" applyFont="1" applyBorder="1" applyAlignment="1">
      <alignment horizontal="center" vertical="center"/>
    </xf>
    <xf numFmtId="0" fontId="8" fillId="0" borderId="1" xfId="5" applyFont="1" applyFill="1" applyBorder="1" applyAlignment="1">
      <alignment horizontal="center" vertical="center" wrapText="1"/>
    </xf>
    <xf numFmtId="178" fontId="11" fillId="0" borderId="2" xfId="52" applyNumberFormat="1" applyFont="1" applyBorder="1" applyAlignment="1">
      <alignment horizontal="center" vertical="center"/>
    </xf>
    <xf numFmtId="0" fontId="9" fillId="0" borderId="6" xfId="0" applyFont="1" applyFill="1" applyBorder="1" applyAlignment="1">
      <alignment horizontal="center" vertical="center" wrapText="1"/>
    </xf>
    <xf numFmtId="0" fontId="8" fillId="2" borderId="1" xfId="5" applyFont="1" applyFill="1" applyBorder="1" applyAlignment="1">
      <alignment horizontal="center" vertical="center" wrapText="1"/>
    </xf>
    <xf numFmtId="0" fontId="10" fillId="0" borderId="1" xfId="0" applyFont="1" applyBorder="1" applyAlignment="1">
      <alignment horizontal="center" vertical="center"/>
    </xf>
    <xf numFmtId="0" fontId="8" fillId="0" borderId="4" xfId="51" applyFont="1" applyBorder="1" applyAlignment="1">
      <alignment horizontal="center" vertical="center" wrapText="1"/>
    </xf>
    <xf numFmtId="0" fontId="9" fillId="0" borderId="1" xfId="0" applyFont="1" applyFill="1" applyBorder="1" applyAlignment="1">
      <alignment horizontal="center" vertical="center" wrapText="1"/>
    </xf>
    <xf numFmtId="0" fontId="7" fillId="5" borderId="1" xfId="0" applyFont="1" applyFill="1" applyBorder="1" applyAlignment="1">
      <alignment horizontal="center" vertical="center"/>
    </xf>
    <xf numFmtId="0" fontId="5" fillId="5" borderId="1" xfId="5" applyFont="1" applyFill="1" applyBorder="1" applyAlignment="1">
      <alignment horizontal="center" vertical="center" wrapText="1"/>
    </xf>
    <xf numFmtId="0" fontId="7" fillId="5" borderId="1" xfId="0" applyFont="1" applyFill="1" applyBorder="1" applyAlignment="1">
      <alignment horizontal="center" vertical="center" wrapText="1"/>
    </xf>
    <xf numFmtId="0" fontId="0" fillId="0" borderId="1" xfId="0" applyBorder="1" applyAlignment="1">
      <alignment horizontal="center" vertical="center"/>
    </xf>
    <xf numFmtId="0" fontId="12" fillId="0" borderId="1" xfId="5" applyFont="1" applyFill="1" applyBorder="1" applyAlignment="1">
      <alignment horizontal="center" vertical="center" wrapText="1"/>
    </xf>
    <xf numFmtId="0" fontId="1" fillId="0" borderId="1" xfId="5" applyFont="1" applyFill="1" applyBorder="1" applyAlignment="1">
      <alignment horizontal="center" vertical="center" wrapText="1"/>
    </xf>
    <xf numFmtId="0" fontId="13" fillId="2" borderId="1" xfId="5" applyFont="1" applyFill="1" applyBorder="1" applyAlignment="1">
      <alignment horizontal="center" vertical="center" wrapText="1"/>
    </xf>
    <xf numFmtId="31" fontId="0" fillId="0" borderId="1" xfId="0" applyNumberFormat="1" applyFont="1" applyBorder="1" applyAlignment="1">
      <alignment horizontal="center" vertical="center" wrapText="1"/>
    </xf>
    <xf numFmtId="31" fontId="0" fillId="0" borderId="1" xfId="0" applyNumberFormat="1" applyFont="1" applyBorder="1" applyAlignment="1">
      <alignment horizontal="center" vertical="center"/>
    </xf>
    <xf numFmtId="31" fontId="0" fillId="0" borderId="1" xfId="0" applyNumberFormat="1" applyBorder="1" applyAlignment="1">
      <alignment horizontal="center" vertical="center" wrapText="1"/>
    </xf>
    <xf numFmtId="31" fontId="0" fillId="0" borderId="1" xfId="0" applyNumberFormat="1" applyBorder="1" applyAlignment="1">
      <alignment horizontal="center" vertical="center"/>
    </xf>
    <xf numFmtId="0" fontId="7" fillId="5" borderId="1" xfId="5" applyFont="1" applyFill="1" applyBorder="1" applyAlignment="1">
      <alignment horizontal="center" vertical="center" wrapText="1"/>
    </xf>
    <xf numFmtId="0" fontId="12" fillId="6" borderId="1" xfId="0" applyFont="1" applyFill="1" applyBorder="1" applyAlignment="1">
      <alignment horizontal="center" vertical="center"/>
    </xf>
    <xf numFmtId="0" fontId="13" fillId="6" borderId="1" xfId="53" applyFont="1" applyFill="1" applyBorder="1" applyAlignment="1">
      <alignment wrapText="1"/>
    </xf>
    <xf numFmtId="0" fontId="12" fillId="6" borderId="1" xfId="0" applyFont="1" applyFill="1" applyBorder="1" applyAlignment="1">
      <alignment horizontal="right" vertical="center"/>
    </xf>
    <xf numFmtId="0" fontId="12" fillId="6" borderId="1" xfId="5" applyFont="1" applyFill="1" applyBorder="1" applyAlignment="1">
      <alignment horizontal="center" vertical="center" wrapText="1"/>
    </xf>
    <xf numFmtId="0" fontId="12" fillId="6" borderId="1" xfId="0" applyFont="1" applyFill="1" applyBorder="1">
      <alignment vertical="center"/>
    </xf>
    <xf numFmtId="31" fontId="12" fillId="6" borderId="1" xfId="45" applyNumberFormat="1" applyFont="1" applyFill="1" applyBorder="1" applyAlignment="1">
      <alignment horizontal="center" vertical="center"/>
    </xf>
    <xf numFmtId="0" fontId="12" fillId="6" borderId="1" xfId="5" applyFont="1" applyFill="1" applyBorder="1" applyAlignment="1">
      <alignment horizontal="right" vertical="center" wrapText="1"/>
    </xf>
    <xf numFmtId="0" fontId="12" fillId="6" borderId="1" xfId="0" applyFont="1" applyFill="1" applyBorder="1" applyAlignment="1">
      <alignment vertical="center" wrapText="1"/>
    </xf>
    <xf numFmtId="0" fontId="0" fillId="5" borderId="1" xfId="0" applyFill="1" applyBorder="1" applyAlignment="1">
      <alignment horizontal="center" vertical="center" wrapText="1"/>
    </xf>
    <xf numFmtId="0" fontId="14" fillId="5" borderId="1"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15" fillId="4" borderId="1" xfId="0" applyFont="1" applyFill="1" applyBorder="1" applyAlignment="1">
      <alignment horizontal="center" vertical="center"/>
    </xf>
    <xf numFmtId="0" fontId="13" fillId="4" borderId="1" xfId="0" applyFont="1" applyFill="1" applyBorder="1" applyAlignment="1">
      <alignment horizontal="left" vertical="center" wrapText="1"/>
    </xf>
    <xf numFmtId="0" fontId="15" fillId="4" borderId="1" xfId="0" applyFont="1" applyFill="1" applyBorder="1" applyAlignment="1">
      <alignment horizontal="center" vertical="center" wrapText="1"/>
    </xf>
    <xf numFmtId="0" fontId="1" fillId="0" borderId="1" xfId="0" applyFont="1" applyFill="1" applyBorder="1" applyAlignment="1">
      <alignment horizontal="center" vertical="center"/>
    </xf>
    <xf numFmtId="0" fontId="12" fillId="0" borderId="1" xfId="5" applyFont="1" applyFill="1" applyBorder="1" applyAlignment="1">
      <alignment horizontal="left" vertical="center" wrapText="1"/>
    </xf>
    <xf numFmtId="0" fontId="1" fillId="0" borderId="1" xfId="0" applyFont="1" applyFill="1" applyBorder="1" applyAlignment="1">
      <alignment horizontal="center" vertical="center" wrapText="1"/>
    </xf>
    <xf numFmtId="14" fontId="1" fillId="0" borderId="1" xfId="0" applyNumberFormat="1" applyFont="1" applyFill="1" applyBorder="1" applyAlignment="1">
      <alignment horizontal="center" vertical="center"/>
    </xf>
    <xf numFmtId="0" fontId="1" fillId="0" borderId="1" xfId="0" applyFont="1" applyBorder="1" applyAlignment="1">
      <alignment horizontal="center" vertical="center"/>
    </xf>
    <xf numFmtId="0" fontId="12" fillId="6" borderId="1" xfId="5" applyFont="1" applyFill="1" applyBorder="1" applyAlignment="1">
      <alignment horizontal="left" vertical="center" wrapText="1"/>
    </xf>
    <xf numFmtId="0" fontId="1" fillId="0" borderId="1" xfId="0" applyFont="1" applyBorder="1" applyAlignment="1">
      <alignment horizontal="center" vertical="center" wrapText="1"/>
    </xf>
    <xf numFmtId="0" fontId="13" fillId="7" borderId="1" xfId="5" applyFont="1" applyFill="1" applyBorder="1" applyAlignment="1">
      <alignment horizontal="center" vertical="center" wrapText="1"/>
    </xf>
    <xf numFmtId="14" fontId="1" fillId="0" borderId="1" xfId="0" applyNumberFormat="1" applyFont="1" applyBorder="1" applyAlignment="1">
      <alignment horizontal="center" vertical="center"/>
    </xf>
    <xf numFmtId="14" fontId="1" fillId="0" borderId="1" xfId="0" applyNumberFormat="1" applyFont="1" applyBorder="1" applyAlignment="1">
      <alignment horizontal="center" vertical="center" wrapText="1"/>
    </xf>
    <xf numFmtId="0" fontId="4" fillId="2" borderId="7" xfId="0" applyFont="1" applyFill="1" applyBorder="1" applyAlignment="1">
      <alignment horizontal="center" vertical="center"/>
    </xf>
    <xf numFmtId="0" fontId="4" fillId="2" borderId="8" xfId="0" applyFont="1" applyFill="1" applyBorder="1" applyAlignment="1">
      <alignment horizontal="center" vertical="center"/>
    </xf>
    <xf numFmtId="0" fontId="4" fillId="2" borderId="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1" xfId="0" applyFont="1" applyFill="1" applyBorder="1" applyAlignment="1">
      <alignment horizontal="center" vertical="center"/>
    </xf>
    <xf numFmtId="0" fontId="10" fillId="0" borderId="1" xfId="0" applyFont="1" applyBorder="1">
      <alignment vertical="center"/>
    </xf>
    <xf numFmtId="0" fontId="10" fillId="0" borderId="1" xfId="5" applyFont="1" applyBorder="1" applyAlignment="1">
      <alignment horizontal="center" vertical="center" wrapText="1"/>
    </xf>
    <xf numFmtId="0" fontId="0" fillId="0" borderId="1" xfId="0" applyBorder="1">
      <alignment vertical="center"/>
    </xf>
    <xf numFmtId="4" fontId="13" fillId="6" borderId="1" xfId="53" applyNumberFormat="1" applyFont="1" applyFill="1" applyBorder="1" applyAlignment="1">
      <alignment horizontal="right"/>
    </xf>
    <xf numFmtId="4" fontId="12" fillId="6" borderId="1" xfId="0" applyNumberFormat="1" applyFont="1" applyFill="1" applyBorder="1">
      <alignment vertical="center"/>
    </xf>
    <xf numFmtId="0" fontId="12" fillId="6" borderId="1" xfId="0" applyFont="1" applyFill="1" applyBorder="1" applyAlignment="1">
      <alignment horizontal="right" vertical="top"/>
    </xf>
    <xf numFmtId="4" fontId="12" fillId="6" borderId="1" xfId="0" applyNumberFormat="1" applyFont="1" applyFill="1" applyBorder="1" applyAlignment="1">
      <alignment horizontal="right" vertical="top"/>
    </xf>
    <xf numFmtId="0" fontId="13" fillId="5" borderId="7" xfId="0" applyNumberFormat="1" applyFont="1" applyFill="1" applyBorder="1" applyAlignment="1">
      <alignment horizontal="center" vertical="center"/>
    </xf>
    <xf numFmtId="0" fontId="1" fillId="0" borderId="1" xfId="0" applyNumberFormat="1" applyFont="1" applyFill="1" applyBorder="1" applyAlignment="1">
      <alignment horizontal="center" vertical="center"/>
    </xf>
    <xf numFmtId="0" fontId="12" fillId="0" borderId="7" xfId="0" applyNumberFormat="1" applyFont="1" applyFill="1" applyBorder="1" applyAlignment="1">
      <alignment horizontal="center" vertical="center"/>
    </xf>
    <xf numFmtId="0" fontId="1" fillId="6" borderId="1" xfId="0" applyNumberFormat="1" applyFont="1" applyFill="1" applyBorder="1" applyAlignment="1">
      <alignment horizontal="center" vertical="center"/>
    </xf>
    <xf numFmtId="0" fontId="1" fillId="0" borderId="1" xfId="0" applyNumberFormat="1" applyFont="1" applyBorder="1" applyAlignment="1">
      <alignment horizontal="center" vertical="center"/>
    </xf>
    <xf numFmtId="0" fontId="13" fillId="0" borderId="7" xfId="0" applyNumberFormat="1" applyFont="1" applyBorder="1" applyAlignment="1">
      <alignment horizontal="center" vertical="center"/>
    </xf>
    <xf numFmtId="0" fontId="13" fillId="0" borderId="7" xfId="0" applyNumberFormat="1" applyFont="1" applyFill="1" applyBorder="1" applyAlignment="1">
      <alignment horizontal="center" vertical="center"/>
    </xf>
    <xf numFmtId="0" fontId="13" fillId="0" borderId="1" xfId="0" applyNumberFormat="1" applyFont="1" applyFill="1" applyBorder="1" applyAlignment="1">
      <alignment horizontal="center" vertical="center"/>
    </xf>
    <xf numFmtId="0" fontId="13" fillId="0" borderId="1" xfId="0" applyNumberFormat="1" applyFont="1" applyBorder="1" applyAlignment="1">
      <alignment horizontal="center" vertical="center"/>
    </xf>
    <xf numFmtId="0" fontId="4" fillId="2" borderId="6" xfId="0" applyFont="1" applyFill="1" applyBorder="1" applyAlignment="1">
      <alignment horizontal="center" vertical="center"/>
    </xf>
    <xf numFmtId="0" fontId="4" fillId="2" borderId="10"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4" fillId="2" borderId="13" xfId="0" applyFont="1" applyFill="1" applyBorder="1" applyAlignment="1">
      <alignment horizontal="center" vertical="center" wrapText="1"/>
    </xf>
    <xf numFmtId="0" fontId="6" fillId="4" borderId="13" xfId="0" applyFont="1" applyFill="1" applyBorder="1" applyAlignment="1">
      <alignment horizontal="center" vertical="center" wrapText="1"/>
    </xf>
    <xf numFmtId="0" fontId="7" fillId="0" borderId="1" xfId="0" applyFont="1" applyBorder="1">
      <alignment vertical="center"/>
    </xf>
    <xf numFmtId="0" fontId="7" fillId="5" borderId="1" xfId="0" applyFont="1" applyFill="1" applyBorder="1">
      <alignment vertical="center"/>
    </xf>
    <xf numFmtId="0" fontId="0" fillId="0" borderId="1" xfId="0" applyFont="1" applyBorder="1" applyAlignment="1">
      <alignment vertical="center" wrapText="1"/>
    </xf>
    <xf numFmtId="0" fontId="13" fillId="5" borderId="8" xfId="0" applyNumberFormat="1" applyFont="1" applyFill="1" applyBorder="1" applyAlignment="1">
      <alignment horizontal="center" vertical="center"/>
    </xf>
    <xf numFmtId="0" fontId="1" fillId="0" borderId="1" xfId="0" applyFont="1" applyFill="1" applyBorder="1" applyAlignment="1">
      <alignment vertical="center" wrapText="1"/>
    </xf>
    <xf numFmtId="0" fontId="0" fillId="0" borderId="1" xfId="0" applyBorder="1" applyAlignment="1">
      <alignment vertical="center" wrapText="1"/>
    </xf>
    <xf numFmtId="0" fontId="16" fillId="0" borderId="1" xfId="0" applyFont="1" applyBorder="1" applyAlignment="1">
      <alignment vertical="center" wrapText="1"/>
    </xf>
    <xf numFmtId="0" fontId="12" fillId="0" borderId="1" xfId="0" applyFont="1" applyBorder="1" applyAlignment="1">
      <alignment horizontal="center" vertical="center"/>
    </xf>
    <xf numFmtId="0" fontId="12" fillId="7" borderId="1" xfId="5" applyFont="1" applyFill="1" applyBorder="1" applyAlignment="1">
      <alignment horizontal="center" vertical="center" wrapText="1"/>
    </xf>
    <xf numFmtId="0" fontId="0" fillId="5" borderId="1" xfId="0" applyFill="1" applyBorder="1" applyAlignment="1">
      <alignment horizontal="center" vertical="center"/>
    </xf>
    <xf numFmtId="0" fontId="12" fillId="5" borderId="1" xfId="5" applyFont="1" applyFill="1" applyBorder="1" applyAlignment="1">
      <alignment horizontal="center" vertical="center" wrapText="1"/>
    </xf>
    <xf numFmtId="0" fontId="1" fillId="5" borderId="1" xfId="5" applyFont="1" applyFill="1" applyBorder="1" applyAlignment="1">
      <alignment horizontal="center" vertical="center" wrapText="1"/>
    </xf>
    <xf numFmtId="0" fontId="13" fillId="5" borderId="1" xfId="5" applyFont="1" applyFill="1" applyBorder="1" applyAlignment="1">
      <alignment horizontal="center" vertical="center" wrapText="1"/>
    </xf>
    <xf numFmtId="0" fontId="1" fillId="5" borderId="1" xfId="0" applyFont="1" applyFill="1" applyBorder="1" applyAlignment="1">
      <alignment horizontal="center" vertical="center"/>
    </xf>
    <xf numFmtId="0" fontId="1" fillId="0" borderId="1" xfId="5" applyFont="1" applyBorder="1" applyAlignment="1">
      <alignment horizontal="center" vertical="center" wrapText="1"/>
    </xf>
    <xf numFmtId="0" fontId="12" fillId="0" borderId="1" xfId="5" applyFont="1" applyBorder="1" applyAlignment="1">
      <alignment horizontal="center" vertical="center" wrapText="1"/>
    </xf>
    <xf numFmtId="0" fontId="0" fillId="5" borderId="1" xfId="0" applyFill="1" applyBorder="1">
      <alignment vertical="center"/>
    </xf>
    <xf numFmtId="0" fontId="14" fillId="5" borderId="1" xfId="0" applyFont="1" applyFill="1" applyBorder="1">
      <alignment vertical="center"/>
    </xf>
    <xf numFmtId="0" fontId="15" fillId="2" borderId="14" xfId="0" applyFont="1" applyFill="1" applyBorder="1" applyAlignment="1">
      <alignment horizontal="center" vertical="center"/>
    </xf>
    <xf numFmtId="0" fontId="12" fillId="0" borderId="14" xfId="5" applyFont="1" applyFill="1" applyBorder="1" applyAlignment="1">
      <alignment horizontal="center" vertical="center" wrapText="1"/>
    </xf>
    <xf numFmtId="0" fontId="1" fillId="0" borderId="14" xfId="5" applyFont="1" applyFill="1" applyBorder="1" applyAlignment="1">
      <alignment horizontal="center" vertical="center" wrapText="1"/>
    </xf>
    <xf numFmtId="0" fontId="13" fillId="2" borderId="14" xfId="5" applyFont="1" applyFill="1" applyBorder="1" applyAlignment="1">
      <alignment horizontal="center" vertical="center" wrapText="1"/>
    </xf>
    <xf numFmtId="31" fontId="1" fillId="0" borderId="14" xfId="0" applyNumberFormat="1" applyFont="1" applyBorder="1" applyAlignment="1">
      <alignment horizontal="center" vertical="center"/>
    </xf>
    <xf numFmtId="0" fontId="15" fillId="2" borderId="1" xfId="0" applyFont="1" applyFill="1" applyBorder="1" applyAlignment="1">
      <alignment horizontal="center" vertical="center"/>
    </xf>
    <xf numFmtId="31" fontId="1" fillId="0" borderId="1" xfId="0" applyNumberFormat="1" applyFont="1" applyBorder="1" applyAlignment="1">
      <alignment horizontal="center" vertical="center"/>
    </xf>
    <xf numFmtId="0" fontId="13" fillId="0" borderId="1" xfId="5" applyFont="1" applyFill="1" applyBorder="1" applyAlignment="1">
      <alignment horizontal="center" vertical="center" wrapText="1"/>
    </xf>
    <xf numFmtId="0" fontId="14" fillId="5" borderId="1" xfId="0" applyFont="1" applyFill="1" applyBorder="1" applyAlignment="1">
      <alignment horizontal="center" vertical="center"/>
    </xf>
    <xf numFmtId="0" fontId="1" fillId="0" borderId="1" xfId="5" applyFont="1" applyFill="1" applyBorder="1" applyAlignment="1">
      <alignment vertical="center" wrapText="1"/>
    </xf>
    <xf numFmtId="0" fontId="1" fillId="0" borderId="1" xfId="0" applyFont="1" applyBorder="1">
      <alignment vertical="center"/>
    </xf>
    <xf numFmtId="0" fontId="15" fillId="2" borderId="13" xfId="0" applyFont="1" applyFill="1" applyBorder="1" applyAlignment="1">
      <alignment horizontal="center" vertical="center"/>
    </xf>
    <xf numFmtId="0" fontId="14" fillId="0" borderId="1" xfId="0" applyFont="1" applyBorder="1">
      <alignment vertical="center"/>
    </xf>
    <xf numFmtId="0" fontId="1" fillId="0" borderId="1" xfId="0" applyFont="1" applyBorder="1" applyAlignment="1">
      <alignment vertical="center" wrapText="1"/>
    </xf>
    <xf numFmtId="0" fontId="15" fillId="2" borderId="13" xfId="0" applyFont="1" applyFill="1" applyBorder="1" applyAlignment="1">
      <alignment horizontal="center" vertical="center" wrapText="1"/>
    </xf>
    <xf numFmtId="0" fontId="17" fillId="0" borderId="1" xfId="0" applyFont="1" applyBorder="1" applyAlignment="1">
      <alignment vertical="center" wrapText="1"/>
    </xf>
    <xf numFmtId="0" fontId="14" fillId="0" borderId="1" xfId="0" applyFont="1" applyBorder="1" applyAlignment="1">
      <alignment horizontal="center" vertical="center"/>
    </xf>
    <xf numFmtId="0" fontId="14" fillId="0" borderId="1" xfId="5" applyFont="1" applyFill="1" applyBorder="1" applyAlignment="1">
      <alignment horizontal="center" vertical="center" wrapText="1"/>
    </xf>
    <xf numFmtId="0" fontId="0" fillId="5" borderId="0" xfId="0" applyFill="1">
      <alignment vertical="center"/>
    </xf>
    <xf numFmtId="0" fontId="18" fillId="4" borderId="1" xfId="0" applyFont="1" applyFill="1" applyBorder="1" applyAlignment="1">
      <alignment vertical="center"/>
    </xf>
    <xf numFmtId="0" fontId="18" fillId="4" borderId="1" xfId="0" applyFont="1" applyFill="1" applyBorder="1" applyAlignment="1">
      <alignment horizontal="center" vertical="center"/>
    </xf>
    <xf numFmtId="0" fontId="18" fillId="4" borderId="1" xfId="0" applyFont="1" applyFill="1" applyBorder="1" applyAlignment="1">
      <alignment horizontal="center" vertical="center" wrapText="1"/>
    </xf>
    <xf numFmtId="0" fontId="18" fillId="5" borderId="1" xfId="0" applyFont="1" applyFill="1" applyBorder="1" applyAlignment="1">
      <alignment horizontal="center" vertical="center" wrapText="1"/>
    </xf>
    <xf numFmtId="0" fontId="13" fillId="0" borderId="15" xfId="0" applyFont="1" applyFill="1" applyBorder="1" applyAlignment="1">
      <alignment horizontal="center"/>
    </xf>
    <xf numFmtId="0" fontId="13" fillId="0" borderId="15" xfId="0" applyFont="1" applyBorder="1" applyAlignment="1">
      <alignment vertical="center" wrapText="1"/>
    </xf>
    <xf numFmtId="0" fontId="13" fillId="0" borderId="15" xfId="0" applyFont="1" applyBorder="1" applyAlignment="1">
      <alignment horizontal="center" vertical="center"/>
    </xf>
    <xf numFmtId="0" fontId="19" fillId="0" borderId="15" xfId="0" applyFont="1" applyBorder="1" applyAlignment="1">
      <alignment horizontal="center" vertical="center"/>
    </xf>
    <xf numFmtId="0" fontId="13" fillId="0" borderId="15" xfId="0" applyFont="1" applyBorder="1" applyAlignment="1">
      <alignment horizontal="left" vertical="center"/>
    </xf>
    <xf numFmtId="0" fontId="13" fillId="2" borderId="15" xfId="0" applyFont="1" applyFill="1" applyBorder="1" applyAlignment="1">
      <alignment horizontal="left" vertical="center" wrapText="1"/>
    </xf>
    <xf numFmtId="179" fontId="13" fillId="0" borderId="15" xfId="0" applyNumberFormat="1" applyFont="1" applyBorder="1" applyAlignment="1">
      <alignment horizontal="center" vertical="center"/>
    </xf>
    <xf numFmtId="0" fontId="13" fillId="0" borderId="7" xfId="0" applyFont="1" applyFill="1" applyBorder="1" applyAlignment="1">
      <alignment horizontal="center"/>
    </xf>
    <xf numFmtId="0" fontId="13" fillId="0" borderId="7" xfId="0" applyFont="1" applyBorder="1" applyAlignment="1">
      <alignment vertical="center" wrapText="1"/>
    </xf>
    <xf numFmtId="0" fontId="13" fillId="0" borderId="7" xfId="0" applyFont="1" applyBorder="1" applyAlignment="1">
      <alignment horizontal="center" vertical="center"/>
    </xf>
    <xf numFmtId="0" fontId="19" fillId="0" borderId="7" xfId="0" applyFont="1" applyBorder="1" applyAlignment="1">
      <alignment horizontal="center" vertical="center"/>
    </xf>
    <xf numFmtId="0" fontId="13" fillId="0" borderId="7" xfId="0" applyFont="1" applyBorder="1" applyAlignment="1">
      <alignment horizontal="left" vertical="center"/>
    </xf>
    <xf numFmtId="0" fontId="13" fillId="2" borderId="7" xfId="0" applyFont="1" applyFill="1" applyBorder="1" applyAlignment="1">
      <alignment horizontal="left" vertical="center" wrapText="1"/>
    </xf>
    <xf numFmtId="179" fontId="13" fillId="0" borderId="7" xfId="0" applyNumberFormat="1" applyFont="1" applyBorder="1" applyAlignment="1">
      <alignment horizontal="center" vertical="center"/>
    </xf>
    <xf numFmtId="0" fontId="12" fillId="0" borderId="7" xfId="0" applyFont="1" applyBorder="1" applyAlignment="1">
      <alignment horizontal="center" vertical="center"/>
    </xf>
    <xf numFmtId="0" fontId="20" fillId="0" borderId="7" xfId="0" applyFont="1" applyBorder="1" applyAlignment="1">
      <alignment horizontal="center" vertical="center"/>
    </xf>
    <xf numFmtId="0" fontId="13" fillId="0" borderId="7" xfId="0" applyFont="1" applyFill="1" applyBorder="1" applyAlignment="1">
      <alignment horizontal="left" vertical="center" wrapText="1"/>
    </xf>
    <xf numFmtId="0" fontId="1" fillId="0" borderId="7" xfId="0" applyFont="1" applyBorder="1" applyAlignment="1">
      <alignment horizontal="center" vertical="center"/>
    </xf>
    <xf numFmtId="0" fontId="12" fillId="0" borderId="7" xfId="0" applyFont="1" applyBorder="1" applyAlignment="1">
      <alignment vertical="center" wrapText="1"/>
    </xf>
    <xf numFmtId="0" fontId="13" fillId="0" borderId="7" xfId="0" applyFont="1" applyFill="1" applyBorder="1" applyAlignment="1">
      <alignment vertical="center" wrapText="1"/>
    </xf>
    <xf numFmtId="0" fontId="12" fillId="0" borderId="7" xfId="0" applyFont="1" applyFill="1" applyBorder="1" applyAlignment="1">
      <alignment horizontal="center" vertical="center"/>
    </xf>
    <xf numFmtId="0" fontId="19" fillId="0" borderId="7" xfId="0" applyFont="1" applyFill="1" applyBorder="1" applyAlignment="1">
      <alignment horizontal="center" vertical="center"/>
    </xf>
    <xf numFmtId="0" fontId="13" fillId="0" borderId="7" xfId="0" applyFont="1" applyFill="1" applyBorder="1" applyAlignment="1">
      <alignment horizontal="left" vertical="center"/>
    </xf>
    <xf numFmtId="0" fontId="1" fillId="0" borderId="7" xfId="0" applyFont="1" applyFill="1" applyBorder="1" applyAlignment="1">
      <alignment horizontal="center" vertical="center"/>
    </xf>
    <xf numFmtId="0" fontId="13" fillId="0" borderId="1" xfId="0" applyFont="1" applyBorder="1" applyAlignment="1">
      <alignment vertical="center" wrapText="1"/>
    </xf>
    <xf numFmtId="0" fontId="20" fillId="0" borderId="1" xfId="0" applyFont="1" applyBorder="1" applyAlignment="1">
      <alignment horizontal="center" vertical="center"/>
    </xf>
    <xf numFmtId="0" fontId="13" fillId="0" borderId="1" xfId="0" applyFont="1" applyBorder="1" applyAlignment="1">
      <alignment horizontal="left" vertical="center"/>
    </xf>
    <xf numFmtId="0" fontId="13" fillId="0" borderId="1" xfId="0" applyFont="1" applyFill="1" applyBorder="1" applyAlignment="1">
      <alignment horizontal="left" vertical="center" wrapText="1"/>
    </xf>
    <xf numFmtId="0" fontId="13" fillId="0" borderId="1" xfId="0" applyFont="1" applyBorder="1" applyAlignment="1">
      <alignment horizontal="center" vertical="center"/>
    </xf>
    <xf numFmtId="0" fontId="19" fillId="0" borderId="1" xfId="0" applyFont="1" applyBorder="1" applyAlignment="1">
      <alignment horizontal="center" vertical="center"/>
    </xf>
    <xf numFmtId="0" fontId="13" fillId="0" borderId="1" xfId="0" applyFont="1" applyBorder="1" applyAlignment="1">
      <alignment vertical="center"/>
    </xf>
    <xf numFmtId="0" fontId="1" fillId="0" borderId="1" xfId="0" applyFont="1" applyFill="1" applyBorder="1" applyAlignment="1">
      <alignment horizontal="left" vertical="center" wrapText="1"/>
    </xf>
    <xf numFmtId="0" fontId="13" fillId="0" borderId="11" xfId="0" applyFont="1" applyBorder="1" applyAlignment="1">
      <alignment vertical="center" wrapText="1"/>
    </xf>
    <xf numFmtId="0" fontId="12" fillId="0" borderId="11" xfId="0" applyFont="1" applyBorder="1" applyAlignment="1">
      <alignment horizontal="center" vertical="center"/>
    </xf>
    <xf numFmtId="0" fontId="19" fillId="0" borderId="11" xfId="0" applyFont="1" applyBorder="1" applyAlignment="1">
      <alignment horizontal="center" vertical="center"/>
    </xf>
    <xf numFmtId="0" fontId="13" fillId="0" borderId="11" xfId="0" applyFont="1" applyBorder="1" applyAlignment="1">
      <alignment vertical="center"/>
    </xf>
    <xf numFmtId="0" fontId="13" fillId="0" borderId="11" xfId="0" applyFont="1" applyFill="1" applyBorder="1" applyAlignment="1">
      <alignment horizontal="left" vertical="center" wrapText="1"/>
    </xf>
    <xf numFmtId="0" fontId="13" fillId="0" borderId="15" xfId="0" applyFont="1" applyBorder="1" applyAlignment="1"/>
    <xf numFmtId="0" fontId="13" fillId="0" borderId="7" xfId="0" applyFont="1" applyBorder="1" applyAlignment="1"/>
    <xf numFmtId="0" fontId="1" fillId="0" borderId="7" xfId="0" applyFont="1" applyBorder="1" applyAlignment="1"/>
    <xf numFmtId="0" fontId="13" fillId="0" borderId="7" xfId="0" applyFont="1" applyFill="1" applyBorder="1" applyAlignment="1"/>
    <xf numFmtId="0" fontId="1" fillId="0" borderId="7" xfId="0" applyFont="1" applyFill="1" applyBorder="1" applyAlignment="1"/>
    <xf numFmtId="0" fontId="13" fillId="0" borderId="1" xfId="0" applyFont="1" applyBorder="1" applyAlignment="1"/>
    <xf numFmtId="0" fontId="1" fillId="0" borderId="1" xfId="0" applyFont="1" applyBorder="1" applyAlignment="1"/>
    <xf numFmtId="0" fontId="13" fillId="0" borderId="11" xfId="0" applyFont="1" applyBorder="1" applyAlignment="1"/>
    <xf numFmtId="0" fontId="1" fillId="0" borderId="11" xfId="0" applyFont="1" applyBorder="1" applyAlignment="1"/>
    <xf numFmtId="0" fontId="1" fillId="0" borderId="1" xfId="0" applyFont="1" applyFill="1" applyBorder="1" applyAlignment="1"/>
    <xf numFmtId="0" fontId="1" fillId="8" borderId="1" xfId="39" applyFont="1" applyFill="1" applyBorder="1" applyAlignment="1">
      <alignment vertical="center" wrapText="1"/>
    </xf>
    <xf numFmtId="0" fontId="1" fillId="0" borderId="7" xfId="0" applyFont="1" applyBorder="1" applyAlignment="1">
      <alignment vertical="center"/>
    </xf>
    <xf numFmtId="0" fontId="1" fillId="0" borderId="7" xfId="0" applyFont="1" applyBorder="1" applyAlignment="1">
      <alignment vertical="center" wrapText="1"/>
    </xf>
    <xf numFmtId="0" fontId="1" fillId="0" borderId="7" xfId="0" applyFont="1" applyFill="1" applyBorder="1" applyAlignment="1">
      <alignment vertical="center"/>
    </xf>
    <xf numFmtId="0" fontId="1" fillId="0" borderId="1" xfId="0" applyFont="1" applyBorder="1" applyAlignment="1">
      <alignment vertical="center"/>
    </xf>
    <xf numFmtId="0" fontId="13" fillId="0" borderId="1" xfId="0" applyFont="1" applyFill="1" applyBorder="1" applyAlignment="1">
      <alignment horizontal="center" vertical="center"/>
    </xf>
    <xf numFmtId="0" fontId="12" fillId="0" borderId="1" xfId="0" applyFont="1" applyBorder="1" applyAlignment="1">
      <alignment vertical="center" wrapText="1"/>
    </xf>
    <xf numFmtId="0" fontId="13" fillId="0" borderId="10" xfId="0" applyFont="1" applyFill="1" applyBorder="1" applyAlignment="1">
      <alignment horizontal="center"/>
    </xf>
    <xf numFmtId="0" fontId="12" fillId="0" borderId="11" xfId="0" applyFont="1" applyBorder="1" applyAlignment="1">
      <alignment vertical="center" wrapText="1"/>
    </xf>
    <xf numFmtId="0" fontId="13" fillId="0" borderId="1" xfId="0" applyFont="1" applyFill="1" applyBorder="1" applyAlignment="1">
      <alignment vertical="center" wrapText="1"/>
    </xf>
    <xf numFmtId="0" fontId="13" fillId="0" borderId="11" xfId="0" applyFont="1" applyBorder="1" applyAlignment="1">
      <alignment horizontal="center" vertical="center"/>
    </xf>
    <xf numFmtId="0" fontId="13" fillId="0" borderId="11" xfId="0" applyFont="1" applyFill="1" applyBorder="1" applyAlignment="1">
      <alignment horizontal="center" vertical="center"/>
    </xf>
    <xf numFmtId="0" fontId="13" fillId="0" borderId="1" xfId="0" applyFont="1" applyFill="1" applyBorder="1" applyAlignment="1">
      <alignment horizontal="center"/>
    </xf>
    <xf numFmtId="0" fontId="12" fillId="0" borderId="1" xfId="0" applyFont="1" applyFill="1" applyBorder="1" applyAlignment="1">
      <alignment horizontal="center" vertical="center"/>
    </xf>
    <xf numFmtId="0" fontId="12" fillId="0" borderId="1" xfId="0" applyFont="1" applyBorder="1" applyAlignment="1"/>
    <xf numFmtId="0" fontId="0" fillId="0" borderId="1" xfId="0" applyBorder="1" applyAlignment="1"/>
    <xf numFmtId="0" fontId="1" fillId="0" borderId="11" xfId="0" applyFont="1" applyBorder="1" applyAlignment="1">
      <alignment vertical="center"/>
    </xf>
  </cellXfs>
  <cellStyles count="54">
    <cellStyle name="常规" xfId="0" builtinId="0"/>
    <cellStyle name="货币[0]" xfId="1" builtinId="7"/>
    <cellStyle name="20% - 强调文字颜色 3" xfId="2" builtinId="38"/>
    <cellStyle name="输入" xfId="3" builtinId="20"/>
    <cellStyle name="货币" xfId="4" builtinId="4"/>
    <cellStyle name="常规 11 2 2" xfId="5"/>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常规 2 2" xfId="45"/>
    <cellStyle name="40% - 强调文字颜色 5" xfId="46" builtinId="47"/>
    <cellStyle name="60% - 强调文字颜色 5" xfId="47" builtinId="48"/>
    <cellStyle name="强调文字颜色 6" xfId="48" builtinId="49"/>
    <cellStyle name="40% - 强调文字颜色 6" xfId="49" builtinId="51"/>
    <cellStyle name="60% - 强调文字颜色 6" xfId="50" builtinId="52"/>
    <cellStyle name="常规 22" xfId="51"/>
    <cellStyle name="常规 3" xfId="52"/>
    <cellStyle name="常规 2" xfId="53"/>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javascript:void(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R220"/>
  <sheetViews>
    <sheetView tabSelected="1" workbookViewId="0">
      <pane ySplit="1" topLeftCell="A2" activePane="bottomLeft" state="frozen"/>
      <selection/>
      <selection pane="bottomLeft" activeCell="A157" sqref="A157:A162"/>
    </sheetView>
  </sheetViews>
  <sheetFormatPr defaultColWidth="9" defaultRowHeight="13.5"/>
  <cols>
    <col min="1" max="1" width="5" customWidth="1"/>
    <col min="2" max="2" width="26.625" customWidth="1"/>
    <col min="3" max="3" width="13.375" customWidth="1"/>
    <col min="4" max="4" width="5.75" customWidth="1"/>
    <col min="5" max="5" width="8.5" customWidth="1"/>
    <col min="6" max="6" width="14.875" customWidth="1"/>
    <col min="7" max="7" width="14.5" customWidth="1"/>
    <col min="8" max="8" width="14.25" customWidth="1"/>
    <col min="9" max="9" width="15.375" customWidth="1"/>
    <col min="10" max="10" width="10.125" customWidth="1"/>
    <col min="11" max="11" width="8" customWidth="1"/>
    <col min="12" max="12" width="9.75" customWidth="1"/>
    <col min="13" max="13" width="9.5" customWidth="1"/>
    <col min="14" max="14" width="9.25" customWidth="1"/>
    <col min="15" max="15" width="6.25" customWidth="1"/>
    <col min="16" max="16" width="6.375" customWidth="1"/>
    <col min="17" max="17" width="5.875" customWidth="1"/>
  </cols>
  <sheetData>
    <row r="2" ht="33.75" customHeight="1" spans="1:18">
      <c r="A2" s="4" t="s">
        <v>0</v>
      </c>
      <c r="B2" s="4"/>
      <c r="C2" s="4"/>
      <c r="D2" s="4"/>
      <c r="E2" s="4"/>
      <c r="F2" s="4"/>
      <c r="G2" s="4"/>
      <c r="H2" s="4"/>
      <c r="I2" s="4"/>
      <c r="J2" s="4"/>
      <c r="K2" s="4"/>
      <c r="L2" s="4"/>
      <c r="M2" s="4"/>
      <c r="N2" s="4"/>
      <c r="O2" s="4"/>
      <c r="P2" s="4"/>
      <c r="Q2" s="4"/>
      <c r="R2" s="4"/>
    </row>
    <row r="3" ht="18" customHeight="1" spans="4:8">
      <c r="D3" s="5"/>
      <c r="H3" s="6"/>
    </row>
    <row r="4" s="1" customFormat="1" ht="30" customHeight="1" spans="1:18">
      <c r="A4" s="7" t="s">
        <v>1</v>
      </c>
      <c r="B4" s="8" t="s">
        <v>2</v>
      </c>
      <c r="C4" s="9" t="s">
        <v>3</v>
      </c>
      <c r="D4" s="10" t="s">
        <v>4</v>
      </c>
      <c r="E4" s="11" t="s">
        <v>5</v>
      </c>
      <c r="F4" s="10" t="s">
        <v>6</v>
      </c>
      <c r="G4" s="12" t="s">
        <v>7</v>
      </c>
      <c r="H4" s="12" t="s">
        <v>8</v>
      </c>
      <c r="I4" s="75" t="s">
        <v>9</v>
      </c>
      <c r="J4" s="76" t="s">
        <v>10</v>
      </c>
      <c r="K4" s="77"/>
      <c r="L4" s="77"/>
      <c r="M4" s="77"/>
      <c r="N4" s="77"/>
      <c r="O4" s="77"/>
      <c r="P4" s="77"/>
      <c r="Q4" s="96"/>
      <c r="R4" s="97" t="s">
        <v>11</v>
      </c>
    </row>
    <row r="5" s="1" customFormat="1" ht="24" customHeight="1" spans="1:18">
      <c r="A5" s="7"/>
      <c r="B5" s="8"/>
      <c r="C5" s="13"/>
      <c r="D5" s="10"/>
      <c r="E5" s="14" t="s">
        <v>12</v>
      </c>
      <c r="F5" s="10" t="s">
        <v>13</v>
      </c>
      <c r="G5" s="12"/>
      <c r="H5" s="12"/>
      <c r="I5" s="78"/>
      <c r="J5" s="78" t="s">
        <v>14</v>
      </c>
      <c r="K5" s="78" t="s">
        <v>15</v>
      </c>
      <c r="L5" s="78" t="s">
        <v>16</v>
      </c>
      <c r="M5" s="78" t="s">
        <v>17</v>
      </c>
      <c r="N5" s="78" t="s">
        <v>18</v>
      </c>
      <c r="O5" s="78" t="s">
        <v>19</v>
      </c>
      <c r="P5" s="78" t="s">
        <v>20</v>
      </c>
      <c r="Q5" s="78" t="s">
        <v>21</v>
      </c>
      <c r="R5" s="98"/>
    </row>
    <row r="6" s="1" customFormat="1" ht="24" customHeight="1" spans="1:18">
      <c r="A6" s="7"/>
      <c r="B6" s="8" t="s">
        <v>22</v>
      </c>
      <c r="C6" s="15">
        <f>C7+C16+C19+C47+C53+C74+C81+C94+C152+C156+C163</f>
        <v>432955.2392</v>
      </c>
      <c r="D6" s="10"/>
      <c r="E6" s="14"/>
      <c r="F6" s="10"/>
      <c r="G6" s="12"/>
      <c r="H6" s="12"/>
      <c r="I6" s="15">
        <f>I7+I16+I19+I47+I53+I74+I81+I94+I152+I156+I163</f>
        <v>432955.2392</v>
      </c>
      <c r="J6" s="79"/>
      <c r="K6" s="79"/>
      <c r="L6" s="79"/>
      <c r="M6" s="79"/>
      <c r="N6" s="79"/>
      <c r="O6" s="79"/>
      <c r="P6" s="79"/>
      <c r="Q6" s="79"/>
      <c r="R6" s="99"/>
    </row>
    <row r="7" s="1" customFormat="1" ht="30.75" customHeight="1" spans="1:18">
      <c r="A7" s="16"/>
      <c r="B7" s="17" t="s">
        <v>23</v>
      </c>
      <c r="C7" s="18">
        <f>SUM(C8:C15)</f>
        <v>49876</v>
      </c>
      <c r="D7" s="19"/>
      <c r="E7" s="20"/>
      <c r="F7" s="19"/>
      <c r="G7" s="19"/>
      <c r="H7" s="19"/>
      <c r="I7" s="18">
        <f>SUM(I8:I15)</f>
        <v>49876</v>
      </c>
      <c r="J7" s="18">
        <f t="shared" ref="J7:Q7" si="0">SUM(J8:J15)</f>
        <v>0</v>
      </c>
      <c r="K7" s="18">
        <f t="shared" si="0"/>
        <v>9972</v>
      </c>
      <c r="L7" s="18">
        <f t="shared" si="0"/>
        <v>21872</v>
      </c>
      <c r="M7" s="18">
        <f t="shared" si="0"/>
        <v>50</v>
      </c>
      <c r="N7" s="18">
        <f t="shared" si="0"/>
        <v>0</v>
      </c>
      <c r="O7" s="18">
        <f t="shared" si="0"/>
        <v>8814</v>
      </c>
      <c r="P7" s="18">
        <f t="shared" si="0"/>
        <v>6148</v>
      </c>
      <c r="Q7" s="18">
        <f t="shared" si="0"/>
        <v>3020</v>
      </c>
      <c r="R7" s="100"/>
    </row>
    <row r="8" ht="36" customHeight="1" spans="1:18">
      <c r="A8" s="21">
        <v>1</v>
      </c>
      <c r="B8" s="22" t="s">
        <v>24</v>
      </c>
      <c r="C8" s="22">
        <f>I8</f>
        <v>10218</v>
      </c>
      <c r="D8" s="23" t="s">
        <v>25</v>
      </c>
      <c r="E8" s="24" t="s">
        <v>26</v>
      </c>
      <c r="F8" s="25" t="s">
        <v>27</v>
      </c>
      <c r="G8" s="26" t="s">
        <v>28</v>
      </c>
      <c r="H8" s="26" t="s">
        <v>29</v>
      </c>
      <c r="I8" s="80">
        <f t="shared" ref="I8:I14" si="1">SUM(J8:Q8)</f>
        <v>10218</v>
      </c>
      <c r="J8" s="80">
        <v>0</v>
      </c>
      <c r="K8" s="80">
        <v>2592</v>
      </c>
      <c r="L8" s="80">
        <v>2457</v>
      </c>
      <c r="M8" s="80">
        <v>50</v>
      </c>
      <c r="N8" s="80">
        <v>0</v>
      </c>
      <c r="O8" s="80">
        <v>2220</v>
      </c>
      <c r="P8" s="80">
        <v>1556</v>
      </c>
      <c r="Q8" s="80">
        <v>1343</v>
      </c>
      <c r="R8" s="101"/>
    </row>
    <row r="9" ht="36" customHeight="1" spans="1:18">
      <c r="A9" s="21">
        <v>2</v>
      </c>
      <c r="B9" s="22" t="s">
        <v>30</v>
      </c>
      <c r="C9" s="22">
        <f t="shared" ref="C9:C14" si="2">I9</f>
        <v>2003</v>
      </c>
      <c r="D9" s="23" t="s">
        <v>31</v>
      </c>
      <c r="E9" s="24" t="s">
        <v>32</v>
      </c>
      <c r="F9" s="25" t="s">
        <v>33</v>
      </c>
      <c r="G9" s="27" t="s">
        <v>34</v>
      </c>
      <c r="H9" s="27" t="s">
        <v>35</v>
      </c>
      <c r="I9" s="80">
        <f t="shared" si="1"/>
        <v>2003</v>
      </c>
      <c r="J9" s="80"/>
      <c r="K9" s="25">
        <v>186</v>
      </c>
      <c r="L9" s="25">
        <v>650</v>
      </c>
      <c r="M9" s="80"/>
      <c r="N9" s="80"/>
      <c r="O9" s="80">
        <v>549</v>
      </c>
      <c r="P9" s="25">
        <v>433</v>
      </c>
      <c r="Q9" s="25">
        <v>185</v>
      </c>
      <c r="R9" s="101"/>
    </row>
    <row r="10" ht="46" customHeight="1" spans="1:18">
      <c r="A10" s="21">
        <v>3</v>
      </c>
      <c r="B10" s="28" t="s">
        <v>36</v>
      </c>
      <c r="C10" s="22">
        <f t="shared" si="2"/>
        <v>2000</v>
      </c>
      <c r="D10" s="23" t="s">
        <v>31</v>
      </c>
      <c r="E10" s="29" t="s">
        <v>37</v>
      </c>
      <c r="F10" s="30" t="s">
        <v>38</v>
      </c>
      <c r="G10" s="25" t="s">
        <v>39</v>
      </c>
      <c r="H10" s="25" t="s">
        <v>40</v>
      </c>
      <c r="I10" s="80">
        <f t="shared" si="1"/>
        <v>2000</v>
      </c>
      <c r="J10" s="80"/>
      <c r="K10" s="80"/>
      <c r="L10" s="80"/>
      <c r="M10" s="80"/>
      <c r="N10" s="80"/>
      <c r="O10" s="80"/>
      <c r="P10" s="80">
        <v>2000</v>
      </c>
      <c r="Q10" s="80"/>
      <c r="R10" s="101"/>
    </row>
    <row r="11" ht="42.75" customHeight="1" spans="1:18">
      <c r="A11" s="21">
        <v>4</v>
      </c>
      <c r="B11" s="28" t="s">
        <v>41</v>
      </c>
      <c r="C11" s="22">
        <f t="shared" si="2"/>
        <v>10718</v>
      </c>
      <c r="D11" s="31" t="s">
        <v>25</v>
      </c>
      <c r="E11" s="29" t="s">
        <v>42</v>
      </c>
      <c r="F11" s="32" t="s">
        <v>43</v>
      </c>
      <c r="G11" s="33" t="s">
        <v>44</v>
      </c>
      <c r="H11" s="25" t="s">
        <v>45</v>
      </c>
      <c r="I11" s="80">
        <f t="shared" si="1"/>
        <v>10718</v>
      </c>
      <c r="J11" s="80"/>
      <c r="K11" s="25">
        <v>756</v>
      </c>
      <c r="L11" s="25">
        <v>2596</v>
      </c>
      <c r="M11" s="80"/>
      <c r="N11" s="80"/>
      <c r="O11" s="25">
        <v>3715</v>
      </c>
      <c r="P11" s="25">
        <v>2159</v>
      </c>
      <c r="Q11" s="25">
        <v>1492</v>
      </c>
      <c r="R11" s="101"/>
    </row>
    <row r="12" ht="36" customHeight="1" spans="1:18">
      <c r="A12" s="21">
        <v>5</v>
      </c>
      <c r="B12" s="22" t="s">
        <v>46</v>
      </c>
      <c r="C12" s="22">
        <f t="shared" si="2"/>
        <v>3000</v>
      </c>
      <c r="D12" s="23" t="s">
        <v>31</v>
      </c>
      <c r="E12" s="29"/>
      <c r="F12" s="34" t="s">
        <v>47</v>
      </c>
      <c r="G12" s="35"/>
      <c r="H12" s="35" t="s">
        <v>48</v>
      </c>
      <c r="I12" s="80">
        <f t="shared" si="1"/>
        <v>3000</v>
      </c>
      <c r="J12" s="80"/>
      <c r="K12" s="80"/>
      <c r="L12" s="80">
        <v>700</v>
      </c>
      <c r="M12" s="80"/>
      <c r="N12" s="80"/>
      <c r="O12" s="80">
        <v>2300</v>
      </c>
      <c r="P12" s="80"/>
      <c r="Q12" s="80"/>
      <c r="R12" s="101"/>
    </row>
    <row r="13" ht="36" customHeight="1" spans="1:18">
      <c r="A13" s="21">
        <v>6</v>
      </c>
      <c r="B13" s="23" t="s">
        <v>46</v>
      </c>
      <c r="C13" s="22">
        <f t="shared" si="2"/>
        <v>19000</v>
      </c>
      <c r="D13" s="24" t="s">
        <v>31</v>
      </c>
      <c r="E13" s="25" t="s">
        <v>49</v>
      </c>
      <c r="F13" s="27" t="s">
        <v>50</v>
      </c>
      <c r="G13" s="27" t="s">
        <v>51</v>
      </c>
      <c r="H13" s="35" t="s">
        <v>52</v>
      </c>
      <c r="I13" s="80">
        <f t="shared" si="1"/>
        <v>19000</v>
      </c>
      <c r="J13" s="25"/>
      <c r="K13" s="25">
        <v>5600</v>
      </c>
      <c r="L13" s="80">
        <v>13400</v>
      </c>
      <c r="M13" s="80"/>
      <c r="N13" s="80"/>
      <c r="O13" s="25"/>
      <c r="P13" s="81"/>
      <c r="Q13" s="24"/>
      <c r="R13" s="101"/>
    </row>
    <row r="14" ht="47.25" customHeight="1" spans="1:18">
      <c r="A14" s="21">
        <v>7</v>
      </c>
      <c r="B14" s="23" t="s">
        <v>53</v>
      </c>
      <c r="C14" s="22">
        <f t="shared" si="2"/>
        <v>2907</v>
      </c>
      <c r="D14" s="36" t="s">
        <v>31</v>
      </c>
      <c r="E14" s="30" t="s">
        <v>54</v>
      </c>
      <c r="F14" s="25" t="s">
        <v>55</v>
      </c>
      <c r="G14" s="25" t="s">
        <v>56</v>
      </c>
      <c r="H14" s="35" t="s">
        <v>57</v>
      </c>
      <c r="I14" s="80">
        <f t="shared" si="1"/>
        <v>2907</v>
      </c>
      <c r="J14" s="80"/>
      <c r="K14" s="80">
        <v>838</v>
      </c>
      <c r="L14" s="80">
        <v>2069</v>
      </c>
      <c r="M14" s="80"/>
      <c r="N14" s="80"/>
      <c r="O14" s="80"/>
      <c r="P14" s="81"/>
      <c r="Q14" s="29"/>
      <c r="R14" s="101"/>
    </row>
    <row r="15" ht="47.25" customHeight="1" spans="1:18">
      <c r="A15" s="21">
        <v>8</v>
      </c>
      <c r="B15" s="23" t="s">
        <v>58</v>
      </c>
      <c r="C15" s="22">
        <v>30</v>
      </c>
      <c r="D15" s="36" t="s">
        <v>59</v>
      </c>
      <c r="E15" s="30"/>
      <c r="F15" s="37" t="s">
        <v>60</v>
      </c>
      <c r="G15" s="37" t="s">
        <v>61</v>
      </c>
      <c r="H15" s="35" t="s">
        <v>61</v>
      </c>
      <c r="I15" s="80">
        <v>30</v>
      </c>
      <c r="J15" s="80"/>
      <c r="K15" s="80"/>
      <c r="L15" s="80"/>
      <c r="M15" s="80"/>
      <c r="N15" s="80"/>
      <c r="O15" s="80">
        <v>30</v>
      </c>
      <c r="P15" s="81"/>
      <c r="Q15" s="29"/>
      <c r="R15" s="101"/>
    </row>
    <row r="16" ht="33" customHeight="1" spans="1:18">
      <c r="A16" s="38"/>
      <c r="B16" s="39" t="s">
        <v>62</v>
      </c>
      <c r="C16" s="39">
        <f>SUM(C17:C18)</f>
        <v>36.34</v>
      </c>
      <c r="D16" s="39"/>
      <c r="E16" s="40"/>
      <c r="F16" s="39"/>
      <c r="G16" s="38"/>
      <c r="H16" s="38"/>
      <c r="I16" s="49">
        <f>SUM(I17:I18)</f>
        <v>36.34</v>
      </c>
      <c r="J16" s="49">
        <f t="shared" ref="J16:Q16" si="3">SUM(J17:J18)</f>
        <v>0</v>
      </c>
      <c r="K16" s="49">
        <f t="shared" si="3"/>
        <v>10</v>
      </c>
      <c r="L16" s="49">
        <f t="shared" si="3"/>
        <v>10</v>
      </c>
      <c r="M16" s="49">
        <f t="shared" si="3"/>
        <v>0</v>
      </c>
      <c r="N16" s="49">
        <f t="shared" si="3"/>
        <v>0</v>
      </c>
      <c r="O16" s="49">
        <f t="shared" si="3"/>
        <v>6.34</v>
      </c>
      <c r="P16" s="49">
        <f t="shared" si="3"/>
        <v>10</v>
      </c>
      <c r="Q16" s="49">
        <f t="shared" si="3"/>
        <v>0</v>
      </c>
      <c r="R16" s="102"/>
    </row>
    <row r="17" ht="47.25" customHeight="1" spans="1:18">
      <c r="A17" s="41">
        <v>1</v>
      </c>
      <c r="B17" s="42" t="s">
        <v>63</v>
      </c>
      <c r="C17" s="42">
        <v>90</v>
      </c>
      <c r="D17" s="42" t="s">
        <v>25</v>
      </c>
      <c r="E17" s="43" t="s">
        <v>64</v>
      </c>
      <c r="F17" s="44" t="s">
        <v>65</v>
      </c>
      <c r="G17" s="45" t="s">
        <v>66</v>
      </c>
      <c r="H17" s="46" t="s">
        <v>67</v>
      </c>
      <c r="I17" s="82">
        <v>90</v>
      </c>
      <c r="J17" s="82"/>
      <c r="K17" s="82">
        <v>10</v>
      </c>
      <c r="L17" s="82">
        <v>10</v>
      </c>
      <c r="M17" s="82"/>
      <c r="N17" s="82"/>
      <c r="O17" s="82">
        <v>60</v>
      </c>
      <c r="P17" s="82">
        <v>10</v>
      </c>
      <c r="Q17" s="82"/>
      <c r="R17" s="82"/>
    </row>
    <row r="18" ht="47.25" customHeight="1" spans="1:18">
      <c r="A18" s="41">
        <v>2</v>
      </c>
      <c r="B18" s="42" t="s">
        <v>68</v>
      </c>
      <c r="C18" s="42">
        <v>-53.66</v>
      </c>
      <c r="D18" s="42" t="s">
        <v>25</v>
      </c>
      <c r="E18" s="43" t="s">
        <v>69</v>
      </c>
      <c r="F18" s="44" t="s">
        <v>70</v>
      </c>
      <c r="G18" s="47" t="s">
        <v>71</v>
      </c>
      <c r="H18" s="48" t="s">
        <v>72</v>
      </c>
      <c r="I18" s="82">
        <v>-53.66</v>
      </c>
      <c r="J18" s="82"/>
      <c r="K18" s="82"/>
      <c r="L18" s="82"/>
      <c r="M18" s="82"/>
      <c r="N18" s="82"/>
      <c r="O18" s="82">
        <v>-53.66</v>
      </c>
      <c r="P18" s="82"/>
      <c r="Q18" s="82"/>
      <c r="R18" s="103" t="s">
        <v>73</v>
      </c>
    </row>
    <row r="19" ht="47.25" customHeight="1" spans="1:18">
      <c r="A19" s="38"/>
      <c r="B19" s="39" t="s">
        <v>74</v>
      </c>
      <c r="C19" s="39">
        <f>SUM(C20:C46)</f>
        <v>48192.9712</v>
      </c>
      <c r="D19" s="39"/>
      <c r="E19" s="49"/>
      <c r="F19" s="39"/>
      <c r="G19" s="38"/>
      <c r="H19" s="38"/>
      <c r="I19" s="49">
        <f>SUM(I20:I46)</f>
        <v>48192.9712</v>
      </c>
      <c r="J19" s="49">
        <f t="shared" ref="J19:Q19" si="4">SUM(J20:J46)</f>
        <v>6177.63</v>
      </c>
      <c r="K19" s="49">
        <f t="shared" si="4"/>
        <v>8782.726</v>
      </c>
      <c r="L19" s="49">
        <f t="shared" si="4"/>
        <v>5920.12</v>
      </c>
      <c r="M19" s="49">
        <f t="shared" si="4"/>
        <v>4723.778</v>
      </c>
      <c r="N19" s="49">
        <f t="shared" si="4"/>
        <v>7825.8608</v>
      </c>
      <c r="O19" s="49">
        <f t="shared" si="4"/>
        <v>5605.7184</v>
      </c>
      <c r="P19" s="49">
        <f t="shared" si="4"/>
        <v>4892.762</v>
      </c>
      <c r="Q19" s="49">
        <f t="shared" si="4"/>
        <v>4264.376</v>
      </c>
      <c r="R19" s="102"/>
    </row>
    <row r="20" ht="47.25" customHeight="1" spans="1:18">
      <c r="A20" s="50">
        <v>1</v>
      </c>
      <c r="B20" s="51" t="s">
        <v>75</v>
      </c>
      <c r="C20" s="52">
        <v>672.8</v>
      </c>
      <c r="D20" s="53"/>
      <c r="E20" s="54" t="s">
        <v>76</v>
      </c>
      <c r="F20" s="54" t="s">
        <v>77</v>
      </c>
      <c r="G20" s="55" t="s">
        <v>78</v>
      </c>
      <c r="H20" s="55" t="s">
        <v>79</v>
      </c>
      <c r="I20" s="54">
        <f t="shared" ref="I20:I45" si="5">SUM(J20:Q20)</f>
        <v>672.8</v>
      </c>
      <c r="J20" s="54"/>
      <c r="K20" s="54"/>
      <c r="L20" s="54"/>
      <c r="M20" s="54"/>
      <c r="N20" s="54"/>
      <c r="O20" s="54">
        <v>672.8</v>
      </c>
      <c r="P20" s="54"/>
      <c r="Q20" s="54"/>
      <c r="R20" s="54"/>
    </row>
    <row r="21" ht="47.25" customHeight="1" spans="1:18">
      <c r="A21" s="50">
        <v>2</v>
      </c>
      <c r="B21" s="51" t="s">
        <v>75</v>
      </c>
      <c r="C21" s="56">
        <v>10591.5</v>
      </c>
      <c r="D21" s="53"/>
      <c r="E21" s="54" t="s">
        <v>80</v>
      </c>
      <c r="F21" s="54" t="s">
        <v>81</v>
      </c>
      <c r="G21" s="55" t="s">
        <v>78</v>
      </c>
      <c r="H21" s="55" t="s">
        <v>79</v>
      </c>
      <c r="I21" s="54">
        <f t="shared" si="5"/>
        <v>10591.5</v>
      </c>
      <c r="J21" s="83">
        <v>3435.6</v>
      </c>
      <c r="K21" s="83">
        <v>1023.5</v>
      </c>
      <c r="L21" s="83">
        <v>1354</v>
      </c>
      <c r="M21" s="83">
        <v>1171</v>
      </c>
      <c r="N21" s="83">
        <v>2435.3</v>
      </c>
      <c r="O21" s="54"/>
      <c r="P21" s="83">
        <v>285.6</v>
      </c>
      <c r="Q21" s="83">
        <v>886.5</v>
      </c>
      <c r="R21" s="54"/>
    </row>
    <row r="22" ht="47.25" customHeight="1" spans="1:18">
      <c r="A22" s="50">
        <v>3</v>
      </c>
      <c r="B22" s="51" t="s">
        <v>82</v>
      </c>
      <c r="C22" s="52">
        <v>90.63</v>
      </c>
      <c r="D22" s="53"/>
      <c r="E22" s="54" t="s">
        <v>83</v>
      </c>
      <c r="F22" s="57" t="s">
        <v>84</v>
      </c>
      <c r="G22" s="55" t="s">
        <v>85</v>
      </c>
      <c r="H22" s="55" t="s">
        <v>86</v>
      </c>
      <c r="I22" s="54">
        <f t="shared" si="5"/>
        <v>90.63</v>
      </c>
      <c r="J22" s="54"/>
      <c r="K22" s="54"/>
      <c r="L22" s="54"/>
      <c r="M22" s="54"/>
      <c r="N22" s="54"/>
      <c r="O22" s="54">
        <v>90.63</v>
      </c>
      <c r="P22" s="54"/>
      <c r="Q22" s="54"/>
      <c r="R22" s="54"/>
    </row>
    <row r="23" ht="30.75" customHeight="1" spans="1:18">
      <c r="A23" s="50">
        <v>4</v>
      </c>
      <c r="B23" s="51" t="s">
        <v>87</v>
      </c>
      <c r="C23" s="56">
        <v>2.39</v>
      </c>
      <c r="D23" s="53"/>
      <c r="E23" s="54" t="s">
        <v>88</v>
      </c>
      <c r="F23" s="54" t="s">
        <v>89</v>
      </c>
      <c r="G23" s="55" t="s">
        <v>90</v>
      </c>
      <c r="H23" s="55" t="s">
        <v>91</v>
      </c>
      <c r="I23" s="54">
        <f t="shared" si="5"/>
        <v>2.39</v>
      </c>
      <c r="J23" s="54"/>
      <c r="K23" s="54"/>
      <c r="L23" s="54"/>
      <c r="M23" s="54"/>
      <c r="N23" s="54"/>
      <c r="O23" s="54">
        <v>2.39</v>
      </c>
      <c r="P23" s="54"/>
      <c r="Q23" s="54"/>
      <c r="R23" s="54"/>
    </row>
    <row r="24" ht="30.75" customHeight="1" spans="1:18">
      <c r="A24" s="50">
        <v>5</v>
      </c>
      <c r="B24" s="51" t="s">
        <v>92</v>
      </c>
      <c r="C24" s="56">
        <v>2.52</v>
      </c>
      <c r="D24" s="53"/>
      <c r="E24" s="54" t="s">
        <v>93</v>
      </c>
      <c r="F24" s="54" t="s">
        <v>94</v>
      </c>
      <c r="G24" s="55" t="s">
        <v>95</v>
      </c>
      <c r="H24" s="55" t="s">
        <v>95</v>
      </c>
      <c r="I24" s="54">
        <f t="shared" si="5"/>
        <v>2.52</v>
      </c>
      <c r="J24" s="54"/>
      <c r="K24" s="54"/>
      <c r="L24" s="54"/>
      <c r="M24" s="54"/>
      <c r="N24" s="54"/>
      <c r="O24" s="54">
        <v>2.52</v>
      </c>
      <c r="P24" s="54"/>
      <c r="Q24" s="54"/>
      <c r="R24" s="54"/>
    </row>
    <row r="25" ht="30.75" customHeight="1" spans="1:18">
      <c r="A25" s="50">
        <v>6</v>
      </c>
      <c r="B25" s="51" t="s">
        <v>96</v>
      </c>
      <c r="C25" s="56">
        <v>4605</v>
      </c>
      <c r="D25" s="53"/>
      <c r="E25" s="54" t="s">
        <v>97</v>
      </c>
      <c r="F25" s="54" t="s">
        <v>98</v>
      </c>
      <c r="G25" s="55" t="s">
        <v>90</v>
      </c>
      <c r="H25" s="55" t="s">
        <v>90</v>
      </c>
      <c r="I25" s="54">
        <f t="shared" si="5"/>
        <v>4605</v>
      </c>
      <c r="J25" s="54"/>
      <c r="K25" s="54">
        <v>473</v>
      </c>
      <c r="L25" s="54">
        <v>33</v>
      </c>
      <c r="M25" s="54">
        <v>764</v>
      </c>
      <c r="N25" s="54">
        <v>2477</v>
      </c>
      <c r="O25" s="54"/>
      <c r="P25" s="54">
        <v>549</v>
      </c>
      <c r="Q25" s="54">
        <v>309</v>
      </c>
      <c r="R25" s="54"/>
    </row>
    <row r="26" ht="30.75" customHeight="1" spans="1:18">
      <c r="A26" s="50">
        <v>7</v>
      </c>
      <c r="B26" s="51" t="s">
        <v>99</v>
      </c>
      <c r="C26" s="56">
        <v>576</v>
      </c>
      <c r="D26" s="53"/>
      <c r="E26" s="54" t="s">
        <v>100</v>
      </c>
      <c r="F26" s="54" t="s">
        <v>101</v>
      </c>
      <c r="G26" s="55" t="s">
        <v>102</v>
      </c>
      <c r="H26" s="55" t="s">
        <v>103</v>
      </c>
      <c r="I26" s="54">
        <f t="shared" si="5"/>
        <v>576</v>
      </c>
      <c r="J26" s="54"/>
      <c r="K26" s="54"/>
      <c r="L26" s="54"/>
      <c r="M26" s="54"/>
      <c r="N26" s="54"/>
      <c r="O26" s="54">
        <v>576</v>
      </c>
      <c r="P26" s="54"/>
      <c r="Q26" s="54"/>
      <c r="R26" s="54"/>
    </row>
    <row r="27" ht="30.75" customHeight="1" spans="1:18">
      <c r="A27" s="50">
        <v>8</v>
      </c>
      <c r="B27" s="51" t="s">
        <v>104</v>
      </c>
      <c r="C27" s="56">
        <v>16.8</v>
      </c>
      <c r="D27" s="53"/>
      <c r="E27" s="54" t="s">
        <v>105</v>
      </c>
      <c r="F27" s="54" t="s">
        <v>106</v>
      </c>
      <c r="G27" s="55" t="s">
        <v>107</v>
      </c>
      <c r="H27" s="55" t="s">
        <v>108</v>
      </c>
      <c r="I27" s="54">
        <f t="shared" si="5"/>
        <v>16.8</v>
      </c>
      <c r="J27" s="54"/>
      <c r="K27" s="54"/>
      <c r="L27" s="54"/>
      <c r="M27" s="54"/>
      <c r="N27" s="54"/>
      <c r="O27" s="54">
        <v>16.8</v>
      </c>
      <c r="P27" s="54"/>
      <c r="Q27" s="54"/>
      <c r="R27" s="54"/>
    </row>
    <row r="28" ht="30.75" customHeight="1" spans="1:18">
      <c r="A28" s="50">
        <v>9</v>
      </c>
      <c r="B28" s="51" t="s">
        <v>109</v>
      </c>
      <c r="C28" s="56">
        <v>47.4</v>
      </c>
      <c r="D28" s="53"/>
      <c r="E28" s="54" t="s">
        <v>110</v>
      </c>
      <c r="F28" s="54" t="s">
        <v>111</v>
      </c>
      <c r="G28" s="55" t="s">
        <v>112</v>
      </c>
      <c r="H28" s="55" t="s">
        <v>113</v>
      </c>
      <c r="I28" s="54">
        <f t="shared" si="5"/>
        <v>47.4</v>
      </c>
      <c r="J28" s="54"/>
      <c r="K28" s="54"/>
      <c r="L28" s="54"/>
      <c r="M28" s="54"/>
      <c r="N28" s="54"/>
      <c r="O28" s="54">
        <v>47.4</v>
      </c>
      <c r="P28" s="54"/>
      <c r="Q28" s="54"/>
      <c r="R28" s="54"/>
    </row>
    <row r="29" ht="30.75" customHeight="1" spans="1:18">
      <c r="A29" s="50">
        <v>10</v>
      </c>
      <c r="B29" s="51" t="s">
        <v>114</v>
      </c>
      <c r="C29" s="56">
        <v>6805.9</v>
      </c>
      <c r="D29" s="53"/>
      <c r="E29" s="54" t="s">
        <v>115</v>
      </c>
      <c r="F29" s="54" t="s">
        <v>116</v>
      </c>
      <c r="G29" s="55" t="s">
        <v>117</v>
      </c>
      <c r="H29" s="55" t="s">
        <v>118</v>
      </c>
      <c r="I29" s="54">
        <f t="shared" si="5"/>
        <v>6805.9</v>
      </c>
      <c r="J29" s="54">
        <v>464.47</v>
      </c>
      <c r="K29" s="54">
        <v>554.97</v>
      </c>
      <c r="L29" s="54">
        <v>660.7</v>
      </c>
      <c r="M29" s="54">
        <v>1667.91</v>
      </c>
      <c r="N29" s="54">
        <v>554.89</v>
      </c>
      <c r="O29" s="54">
        <v>747.47</v>
      </c>
      <c r="P29" s="54">
        <v>1047.91</v>
      </c>
      <c r="Q29" s="54">
        <v>1107.58</v>
      </c>
      <c r="R29" s="54"/>
    </row>
    <row r="30" ht="30.75" customHeight="1" spans="1:18">
      <c r="A30" s="50">
        <v>11</v>
      </c>
      <c r="B30" s="51" t="s">
        <v>119</v>
      </c>
      <c r="C30" s="56">
        <v>7220</v>
      </c>
      <c r="D30" s="53"/>
      <c r="E30" s="54" t="s">
        <v>120</v>
      </c>
      <c r="F30" s="54" t="s">
        <v>121</v>
      </c>
      <c r="G30" s="55" t="s">
        <v>122</v>
      </c>
      <c r="H30" s="55" t="s">
        <v>113</v>
      </c>
      <c r="I30" s="54">
        <f t="shared" si="5"/>
        <v>7220</v>
      </c>
      <c r="J30" s="54">
        <v>81</v>
      </c>
      <c r="K30" s="84">
        <v>2651.55</v>
      </c>
      <c r="L30" s="54">
        <v>973.24</v>
      </c>
      <c r="M30" s="85">
        <v>125.25</v>
      </c>
      <c r="N30" s="85">
        <v>125.21</v>
      </c>
      <c r="O30" s="86">
        <v>1061.45</v>
      </c>
      <c r="P30" s="84">
        <v>1656.11</v>
      </c>
      <c r="Q30" s="54">
        <v>546.19</v>
      </c>
      <c r="R30" s="54"/>
    </row>
    <row r="31" ht="30.75" customHeight="1" spans="1:18">
      <c r="A31" s="50">
        <v>12</v>
      </c>
      <c r="B31" s="51" t="s">
        <v>123</v>
      </c>
      <c r="C31" s="56">
        <v>1397.59</v>
      </c>
      <c r="D31" s="53"/>
      <c r="E31" s="54" t="s">
        <v>124</v>
      </c>
      <c r="F31" s="54" t="s">
        <v>125</v>
      </c>
      <c r="G31" s="55" t="s">
        <v>117</v>
      </c>
      <c r="H31" s="55" t="s">
        <v>118</v>
      </c>
      <c r="I31" s="54">
        <f t="shared" si="5"/>
        <v>1397.59</v>
      </c>
      <c r="J31" s="54"/>
      <c r="K31" s="54">
        <v>183.39</v>
      </c>
      <c r="L31" s="85">
        <v>419.98</v>
      </c>
      <c r="M31" s="54">
        <v>173.26</v>
      </c>
      <c r="N31" s="54">
        <v>245.7</v>
      </c>
      <c r="O31" s="54">
        <v>82.32</v>
      </c>
      <c r="P31" s="54">
        <v>258.29</v>
      </c>
      <c r="Q31" s="54">
        <v>34.65</v>
      </c>
      <c r="R31" s="54"/>
    </row>
    <row r="32" ht="30.75" customHeight="1" spans="1:18">
      <c r="A32" s="50">
        <v>13</v>
      </c>
      <c r="B32" s="51" t="s">
        <v>126</v>
      </c>
      <c r="C32" s="56">
        <v>7387</v>
      </c>
      <c r="D32" s="53"/>
      <c r="E32" s="54" t="s">
        <v>127</v>
      </c>
      <c r="F32" s="54" t="s">
        <v>128</v>
      </c>
      <c r="G32" s="55" t="s">
        <v>85</v>
      </c>
      <c r="H32" s="55" t="s">
        <v>129</v>
      </c>
      <c r="I32" s="54">
        <f t="shared" si="5"/>
        <v>7387</v>
      </c>
      <c r="J32" s="54"/>
      <c r="K32" s="54">
        <v>2258</v>
      </c>
      <c r="L32" s="54">
        <v>2382</v>
      </c>
      <c r="M32" s="54">
        <v>735</v>
      </c>
      <c r="N32" s="54">
        <v>746</v>
      </c>
      <c r="O32" s="54">
        <v>604</v>
      </c>
      <c r="P32" s="54">
        <v>662</v>
      </c>
      <c r="Q32" s="54"/>
      <c r="R32" s="54"/>
    </row>
    <row r="33" ht="30.75" customHeight="1" spans="1:18">
      <c r="A33" s="50">
        <v>14</v>
      </c>
      <c r="B33" s="51" t="s">
        <v>130</v>
      </c>
      <c r="C33" s="56">
        <v>2367.5548</v>
      </c>
      <c r="D33" s="53"/>
      <c r="E33" s="54" t="s">
        <v>131</v>
      </c>
      <c r="F33" s="54" t="s">
        <v>132</v>
      </c>
      <c r="G33" s="55" t="s">
        <v>85</v>
      </c>
      <c r="H33" s="55" t="s">
        <v>129</v>
      </c>
      <c r="I33" s="54">
        <f t="shared" si="5"/>
        <v>2367.5548</v>
      </c>
      <c r="J33" s="54">
        <v>657.76</v>
      </c>
      <c r="K33" s="54">
        <f>36+7</f>
        <v>43</v>
      </c>
      <c r="L33" s="85">
        <v>3</v>
      </c>
      <c r="M33" s="54">
        <f>15+4</f>
        <v>19</v>
      </c>
      <c r="N33" s="54">
        <f>13.4448+23</f>
        <v>36.4448</v>
      </c>
      <c r="O33" s="54">
        <f>95+1+57.03</f>
        <v>153.03</v>
      </c>
      <c r="P33" s="54">
        <f>133+1+162.18</f>
        <v>296.18</v>
      </c>
      <c r="Q33" s="54">
        <f>1158.14+1</f>
        <v>1159.14</v>
      </c>
      <c r="R33" s="54"/>
    </row>
    <row r="34" ht="30.75" customHeight="1" spans="1:18">
      <c r="A34" s="50">
        <v>15</v>
      </c>
      <c r="B34" s="51" t="s">
        <v>133</v>
      </c>
      <c r="C34" s="56">
        <v>185</v>
      </c>
      <c r="D34" s="53"/>
      <c r="E34" s="54" t="s">
        <v>134</v>
      </c>
      <c r="F34" s="54" t="s">
        <v>135</v>
      </c>
      <c r="G34" s="55" t="s">
        <v>136</v>
      </c>
      <c r="H34" s="55" t="s">
        <v>136</v>
      </c>
      <c r="I34" s="54">
        <f t="shared" si="5"/>
        <v>185</v>
      </c>
      <c r="J34" s="54"/>
      <c r="K34" s="54"/>
      <c r="L34" s="85"/>
      <c r="M34" s="54"/>
      <c r="N34" s="54"/>
      <c r="O34" s="54"/>
      <c r="P34" s="54">
        <v>69</v>
      </c>
      <c r="Q34" s="54">
        <v>116</v>
      </c>
      <c r="R34" s="54"/>
    </row>
    <row r="35" ht="29.25" customHeight="1" spans="1:18">
      <c r="A35" s="50">
        <v>16</v>
      </c>
      <c r="B35" s="51" t="s">
        <v>137</v>
      </c>
      <c r="C35" s="56">
        <v>640</v>
      </c>
      <c r="D35" s="53"/>
      <c r="E35" s="54" t="s">
        <v>138</v>
      </c>
      <c r="F35" s="54" t="s">
        <v>139</v>
      </c>
      <c r="G35" s="55" t="s">
        <v>136</v>
      </c>
      <c r="H35" s="55" t="s">
        <v>136</v>
      </c>
      <c r="I35" s="54">
        <f t="shared" si="5"/>
        <v>640</v>
      </c>
      <c r="J35" s="54"/>
      <c r="K35" s="54">
        <v>640</v>
      </c>
      <c r="L35" s="85"/>
      <c r="M35" s="54"/>
      <c r="N35" s="54"/>
      <c r="O35" s="54"/>
      <c r="P35" s="54"/>
      <c r="Q35" s="54"/>
      <c r="R35" s="54"/>
    </row>
    <row r="36" ht="36" spans="1:18">
      <c r="A36" s="50">
        <v>17</v>
      </c>
      <c r="B36" s="51" t="s">
        <v>140</v>
      </c>
      <c r="C36" s="56">
        <v>0.3024</v>
      </c>
      <c r="D36" s="53"/>
      <c r="E36" s="54" t="s">
        <v>141</v>
      </c>
      <c r="F36" s="54" t="s">
        <v>142</v>
      </c>
      <c r="G36" s="55" t="s">
        <v>143</v>
      </c>
      <c r="H36" s="55" t="s">
        <v>144</v>
      </c>
      <c r="I36" s="54">
        <f t="shared" si="5"/>
        <v>0.3024</v>
      </c>
      <c r="J36" s="54"/>
      <c r="K36" s="54"/>
      <c r="L36" s="85"/>
      <c r="M36" s="54"/>
      <c r="N36" s="54"/>
      <c r="O36" s="54">
        <v>0.3024</v>
      </c>
      <c r="P36" s="54"/>
      <c r="Q36" s="54"/>
      <c r="R36" s="54"/>
    </row>
    <row r="37" ht="36" spans="1:18">
      <c r="A37" s="50">
        <v>18</v>
      </c>
      <c r="B37" s="51" t="s">
        <v>145</v>
      </c>
      <c r="C37" s="56">
        <v>115</v>
      </c>
      <c r="D37" s="53"/>
      <c r="E37" s="54" t="s">
        <v>146</v>
      </c>
      <c r="F37" s="54" t="s">
        <v>147</v>
      </c>
      <c r="G37" s="55" t="s">
        <v>136</v>
      </c>
      <c r="H37" s="55" t="s">
        <v>136</v>
      </c>
      <c r="I37" s="54">
        <f t="shared" si="5"/>
        <v>115</v>
      </c>
      <c r="J37" s="54"/>
      <c r="K37" s="54"/>
      <c r="L37" s="85"/>
      <c r="M37" s="54"/>
      <c r="N37" s="54"/>
      <c r="O37" s="54">
        <v>115</v>
      </c>
      <c r="P37" s="54"/>
      <c r="Q37" s="54"/>
      <c r="R37" s="54"/>
    </row>
    <row r="38" ht="36" spans="1:18">
      <c r="A38" s="50">
        <v>19</v>
      </c>
      <c r="B38" s="51" t="s">
        <v>148</v>
      </c>
      <c r="C38" s="56">
        <v>1100</v>
      </c>
      <c r="D38" s="53"/>
      <c r="E38" s="54" t="s">
        <v>149</v>
      </c>
      <c r="F38" s="54" t="s">
        <v>150</v>
      </c>
      <c r="G38" s="55" t="s">
        <v>136</v>
      </c>
      <c r="H38" s="55" t="s">
        <v>151</v>
      </c>
      <c r="I38" s="54">
        <f t="shared" si="5"/>
        <v>1100</v>
      </c>
      <c r="J38" s="54"/>
      <c r="K38" s="54"/>
      <c r="L38" s="85"/>
      <c r="M38" s="54"/>
      <c r="N38" s="54">
        <v>1100</v>
      </c>
      <c r="O38" s="54"/>
      <c r="P38" s="54"/>
      <c r="Q38" s="54"/>
      <c r="R38" s="54"/>
    </row>
    <row r="39" ht="24" spans="1:18">
      <c r="A39" s="50">
        <v>20</v>
      </c>
      <c r="B39" s="51" t="s">
        <v>152</v>
      </c>
      <c r="C39" s="56">
        <v>1558</v>
      </c>
      <c r="D39" s="53"/>
      <c r="E39" s="54" t="s">
        <v>153</v>
      </c>
      <c r="F39" s="54" t="s">
        <v>154</v>
      </c>
      <c r="G39" s="55" t="s">
        <v>136</v>
      </c>
      <c r="H39" s="55" t="s">
        <v>151</v>
      </c>
      <c r="I39" s="54">
        <f t="shared" si="5"/>
        <v>1558</v>
      </c>
      <c r="J39" s="54"/>
      <c r="K39" s="54">
        <v>850</v>
      </c>
      <c r="L39" s="85"/>
      <c r="M39" s="54"/>
      <c r="N39" s="54"/>
      <c r="O39" s="54">
        <v>708</v>
      </c>
      <c r="P39" s="54"/>
      <c r="Q39" s="54"/>
      <c r="R39" s="54"/>
    </row>
    <row r="40" ht="36" spans="1:18">
      <c r="A40" s="50">
        <v>21</v>
      </c>
      <c r="B40" s="51" t="s">
        <v>155</v>
      </c>
      <c r="C40" s="56">
        <v>600</v>
      </c>
      <c r="D40" s="53"/>
      <c r="E40" s="54" t="s">
        <v>156</v>
      </c>
      <c r="F40" s="54" t="s">
        <v>157</v>
      </c>
      <c r="G40" s="55" t="s">
        <v>158</v>
      </c>
      <c r="H40" s="55" t="s">
        <v>158</v>
      </c>
      <c r="I40" s="54">
        <f t="shared" si="5"/>
        <v>600</v>
      </c>
      <c r="J40" s="54"/>
      <c r="K40" s="54"/>
      <c r="L40" s="85"/>
      <c r="M40" s="54"/>
      <c r="N40" s="54"/>
      <c r="O40" s="54">
        <v>600</v>
      </c>
      <c r="P40" s="54"/>
      <c r="Q40" s="54"/>
      <c r="R40" s="54"/>
    </row>
    <row r="41" ht="24" spans="1:18">
      <c r="A41" s="50">
        <v>22</v>
      </c>
      <c r="B41" s="51" t="s">
        <v>159</v>
      </c>
      <c r="C41" s="56">
        <v>19.6</v>
      </c>
      <c r="D41" s="53"/>
      <c r="E41" s="54" t="s">
        <v>160</v>
      </c>
      <c r="F41" s="54" t="s">
        <v>161</v>
      </c>
      <c r="G41" s="55" t="s">
        <v>162</v>
      </c>
      <c r="H41" s="55" t="s">
        <v>162</v>
      </c>
      <c r="I41" s="54">
        <f t="shared" si="5"/>
        <v>19.6</v>
      </c>
      <c r="J41" s="54"/>
      <c r="K41" s="54"/>
      <c r="L41" s="85"/>
      <c r="M41" s="54"/>
      <c r="N41" s="54"/>
      <c r="O41" s="54">
        <v>19.6</v>
      </c>
      <c r="P41" s="54"/>
      <c r="Q41" s="54"/>
      <c r="R41" s="54"/>
    </row>
    <row r="42" ht="24" spans="1:18">
      <c r="A42" s="50">
        <v>23</v>
      </c>
      <c r="B42" s="51" t="s">
        <v>163</v>
      </c>
      <c r="C42" s="56">
        <v>282.914</v>
      </c>
      <c r="D42" s="53"/>
      <c r="E42" s="54" t="s">
        <v>164</v>
      </c>
      <c r="F42" s="54" t="s">
        <v>165</v>
      </c>
      <c r="G42" s="55" t="s">
        <v>166</v>
      </c>
      <c r="H42" s="55" t="s">
        <v>158</v>
      </c>
      <c r="I42" s="54">
        <f t="shared" si="5"/>
        <v>282.914</v>
      </c>
      <c r="J42" s="54"/>
      <c r="K42" s="54">
        <v>31.4</v>
      </c>
      <c r="L42" s="54">
        <v>94.2</v>
      </c>
      <c r="M42" s="54">
        <v>31.4</v>
      </c>
      <c r="N42" s="54">
        <v>31.4</v>
      </c>
      <c r="O42" s="54">
        <v>31.4</v>
      </c>
      <c r="P42" s="54">
        <v>31.714</v>
      </c>
      <c r="Q42" s="54">
        <v>31.4</v>
      </c>
      <c r="R42" s="54"/>
    </row>
    <row r="43" ht="36" spans="1:18">
      <c r="A43" s="50">
        <v>24</v>
      </c>
      <c r="B43" s="51" t="s">
        <v>167</v>
      </c>
      <c r="C43" s="56">
        <v>0.09</v>
      </c>
      <c r="D43" s="53"/>
      <c r="E43" s="54" t="s">
        <v>168</v>
      </c>
      <c r="F43" s="54" t="s">
        <v>169</v>
      </c>
      <c r="G43" s="55" t="s">
        <v>170</v>
      </c>
      <c r="H43" s="55" t="s">
        <v>171</v>
      </c>
      <c r="I43" s="54">
        <f t="shared" si="5"/>
        <v>0.09</v>
      </c>
      <c r="J43" s="54"/>
      <c r="K43" s="54"/>
      <c r="L43" s="85"/>
      <c r="M43" s="54"/>
      <c r="N43" s="54"/>
      <c r="O43" s="54">
        <v>0.09</v>
      </c>
      <c r="P43" s="54"/>
      <c r="Q43" s="54"/>
      <c r="R43" s="54"/>
    </row>
    <row r="44" ht="36" spans="1:18">
      <c r="A44" s="50">
        <v>25</v>
      </c>
      <c r="B44" s="51" t="s">
        <v>172</v>
      </c>
      <c r="C44" s="56">
        <v>0.6</v>
      </c>
      <c r="D44" s="53"/>
      <c r="E44" s="54" t="s">
        <v>173</v>
      </c>
      <c r="F44" s="54" t="s">
        <v>174</v>
      </c>
      <c r="G44" s="55" t="s">
        <v>175</v>
      </c>
      <c r="H44" s="55" t="s">
        <v>176</v>
      </c>
      <c r="I44" s="54">
        <f t="shared" si="5"/>
        <v>0.6</v>
      </c>
      <c r="J44" s="54"/>
      <c r="K44" s="54"/>
      <c r="L44" s="85"/>
      <c r="M44" s="54"/>
      <c r="N44" s="54"/>
      <c r="O44" s="54">
        <v>0.6</v>
      </c>
      <c r="P44" s="54"/>
      <c r="Q44" s="54"/>
      <c r="R44" s="54"/>
    </row>
    <row r="45" ht="24" spans="1:18">
      <c r="A45" s="50">
        <v>26</v>
      </c>
      <c r="B45" s="51" t="s">
        <v>177</v>
      </c>
      <c r="C45" s="56">
        <v>369.58</v>
      </c>
      <c r="D45" s="53"/>
      <c r="E45" s="54" t="s">
        <v>178</v>
      </c>
      <c r="F45" s="54" t="s">
        <v>179</v>
      </c>
      <c r="G45" s="55" t="s">
        <v>175</v>
      </c>
      <c r="H45" s="55" t="s">
        <v>180</v>
      </c>
      <c r="I45" s="54">
        <f t="shared" si="5"/>
        <v>369.58</v>
      </c>
      <c r="J45" s="54"/>
      <c r="K45" s="54">
        <v>73.916</v>
      </c>
      <c r="L45" s="85"/>
      <c r="M45" s="54">
        <v>36.958</v>
      </c>
      <c r="N45" s="54">
        <v>73.916</v>
      </c>
      <c r="O45" s="54">
        <v>73.916</v>
      </c>
      <c r="P45" s="54">
        <v>36.958</v>
      </c>
      <c r="Q45" s="54">
        <v>73.916</v>
      </c>
      <c r="R45" s="54"/>
    </row>
    <row r="46" ht="24" spans="1:18">
      <c r="A46" s="50">
        <v>27</v>
      </c>
      <c r="B46" s="51" t="s">
        <v>181</v>
      </c>
      <c r="C46" s="56">
        <v>1538.8</v>
      </c>
      <c r="D46" s="53"/>
      <c r="E46" s="54" t="s">
        <v>182</v>
      </c>
      <c r="F46" s="54" t="s">
        <v>183</v>
      </c>
      <c r="G46" s="55" t="s">
        <v>184</v>
      </c>
      <c r="H46" s="55" t="s">
        <v>185</v>
      </c>
      <c r="I46" s="54">
        <v>1538.8</v>
      </c>
      <c r="J46" s="54">
        <v>1538.8</v>
      </c>
      <c r="K46" s="54"/>
      <c r="L46" s="85"/>
      <c r="M46" s="54"/>
      <c r="N46" s="54"/>
      <c r="O46" s="54"/>
      <c r="P46" s="54"/>
      <c r="Q46" s="54"/>
      <c r="R46" s="54"/>
    </row>
    <row r="47" ht="38" customHeight="1" spans="1:18">
      <c r="A47" s="58"/>
      <c r="B47" s="59" t="s">
        <v>186</v>
      </c>
      <c r="C47" s="59">
        <f>SUM(C48:C52)</f>
        <v>536.04</v>
      </c>
      <c r="D47" s="59"/>
      <c r="E47" s="58"/>
      <c r="F47" s="58"/>
      <c r="G47" s="58"/>
      <c r="H47" s="58"/>
      <c r="I47" s="58">
        <f>SUM(I48:I52)</f>
        <v>536.04</v>
      </c>
      <c r="J47" s="58">
        <f t="shared" ref="J47:Q47" si="6">SUM(J48:J52)</f>
        <v>0</v>
      </c>
      <c r="K47" s="58">
        <f t="shared" si="6"/>
        <v>241.52</v>
      </c>
      <c r="L47" s="58">
        <f t="shared" si="6"/>
        <v>159.64</v>
      </c>
      <c r="M47" s="58">
        <f t="shared" si="6"/>
        <v>9.54</v>
      </c>
      <c r="N47" s="58">
        <f t="shared" si="6"/>
        <v>115.92</v>
      </c>
      <c r="O47" s="58">
        <f t="shared" si="6"/>
        <v>0.18</v>
      </c>
      <c r="P47" s="58">
        <f t="shared" si="6"/>
        <v>5.58</v>
      </c>
      <c r="Q47" s="58">
        <f t="shared" si="6"/>
        <v>3.66</v>
      </c>
      <c r="R47" s="58"/>
    </row>
    <row r="48" ht="40.5" spans="1:18">
      <c r="A48" s="60">
        <v>1</v>
      </c>
      <c r="B48" s="61" t="s">
        <v>187</v>
      </c>
      <c r="C48" s="61">
        <v>62</v>
      </c>
      <c r="D48" s="61" t="s">
        <v>25</v>
      </c>
      <c r="E48" s="60" t="s">
        <v>188</v>
      </c>
      <c r="F48" s="60" t="s">
        <v>189</v>
      </c>
      <c r="G48" s="60" t="s">
        <v>190</v>
      </c>
      <c r="H48" s="60" t="s">
        <v>191</v>
      </c>
      <c r="I48" s="60">
        <v>62</v>
      </c>
      <c r="J48" s="60">
        <v>0</v>
      </c>
      <c r="K48" s="60">
        <v>8.165</v>
      </c>
      <c r="L48" s="60">
        <v>8.985</v>
      </c>
      <c r="M48" s="60">
        <v>5.43</v>
      </c>
      <c r="N48" s="60">
        <v>34.44</v>
      </c>
      <c r="O48" s="60">
        <v>0.09</v>
      </c>
      <c r="P48" s="60">
        <v>2.91</v>
      </c>
      <c r="Q48" s="60">
        <v>1.98</v>
      </c>
      <c r="R48" s="82"/>
    </row>
    <row r="49" ht="40.5" spans="1:18">
      <c r="A49" s="60">
        <v>2</v>
      </c>
      <c r="B49" s="61" t="s">
        <v>187</v>
      </c>
      <c r="C49" s="61">
        <v>125</v>
      </c>
      <c r="D49" s="61" t="s">
        <v>25</v>
      </c>
      <c r="E49" s="60" t="s">
        <v>188</v>
      </c>
      <c r="F49" s="60" t="s">
        <v>192</v>
      </c>
      <c r="G49" s="60" t="s">
        <v>190</v>
      </c>
      <c r="H49" s="60" t="s">
        <v>191</v>
      </c>
      <c r="I49" s="60">
        <v>125</v>
      </c>
      <c r="J49" s="60">
        <v>0</v>
      </c>
      <c r="K49" s="60">
        <v>65</v>
      </c>
      <c r="L49" s="60">
        <v>0</v>
      </c>
      <c r="M49" s="60">
        <v>0</v>
      </c>
      <c r="N49" s="60">
        <v>60</v>
      </c>
      <c r="O49" s="60">
        <v>0</v>
      </c>
      <c r="P49" s="60">
        <v>0</v>
      </c>
      <c r="Q49" s="60">
        <v>0</v>
      </c>
      <c r="R49" s="82"/>
    </row>
    <row r="50" ht="40.5" spans="1:18">
      <c r="A50" s="60">
        <v>3</v>
      </c>
      <c r="B50" s="61" t="s">
        <v>193</v>
      </c>
      <c r="C50" s="61">
        <v>310</v>
      </c>
      <c r="D50" s="61" t="s">
        <v>25</v>
      </c>
      <c r="E50" s="60" t="s">
        <v>194</v>
      </c>
      <c r="F50" s="60" t="s">
        <v>195</v>
      </c>
      <c r="G50" s="60" t="s">
        <v>196</v>
      </c>
      <c r="H50" s="60" t="s">
        <v>197</v>
      </c>
      <c r="I50" s="60">
        <v>310</v>
      </c>
      <c r="J50" s="60">
        <v>0</v>
      </c>
      <c r="K50" s="60">
        <v>165</v>
      </c>
      <c r="L50" s="60">
        <v>145</v>
      </c>
      <c r="M50" s="60">
        <v>0</v>
      </c>
      <c r="N50" s="60">
        <v>0</v>
      </c>
      <c r="O50" s="60">
        <v>0</v>
      </c>
      <c r="P50" s="60">
        <v>0</v>
      </c>
      <c r="Q50" s="60">
        <v>0</v>
      </c>
      <c r="R50" s="82"/>
    </row>
    <row r="51" ht="40.5" spans="1:18">
      <c r="A51" s="60">
        <v>4</v>
      </c>
      <c r="B51" s="61" t="s">
        <v>198</v>
      </c>
      <c r="C51" s="61">
        <v>41.2</v>
      </c>
      <c r="D51" s="61" t="s">
        <v>31</v>
      </c>
      <c r="E51" s="60" t="s">
        <v>199</v>
      </c>
      <c r="F51" s="60" t="s">
        <v>189</v>
      </c>
      <c r="G51" s="60" t="s">
        <v>190</v>
      </c>
      <c r="H51" s="60" t="s">
        <v>191</v>
      </c>
      <c r="I51" s="60">
        <v>41.2</v>
      </c>
      <c r="J51" s="60">
        <v>0</v>
      </c>
      <c r="K51" s="60">
        <v>4.795</v>
      </c>
      <c r="L51" s="60">
        <v>5.775</v>
      </c>
      <c r="M51" s="60">
        <v>4.41</v>
      </c>
      <c r="N51" s="60">
        <v>21.48</v>
      </c>
      <c r="O51" s="60">
        <v>0.09</v>
      </c>
      <c r="P51" s="60">
        <v>2.73</v>
      </c>
      <c r="Q51" s="60">
        <v>1.92</v>
      </c>
      <c r="R51" s="82"/>
    </row>
    <row r="52" ht="40.5" spans="1:18">
      <c r="A52" s="60">
        <v>5</v>
      </c>
      <c r="B52" s="61" t="s">
        <v>200</v>
      </c>
      <c r="C52" s="61">
        <v>-2.16</v>
      </c>
      <c r="D52" s="61" t="s">
        <v>31</v>
      </c>
      <c r="E52" s="60" t="s">
        <v>201</v>
      </c>
      <c r="F52" s="60" t="s">
        <v>202</v>
      </c>
      <c r="G52" s="60" t="s">
        <v>203</v>
      </c>
      <c r="H52" s="60" t="s">
        <v>56</v>
      </c>
      <c r="I52" s="60">
        <v>-2.16</v>
      </c>
      <c r="J52" s="60">
        <v>0</v>
      </c>
      <c r="K52" s="60">
        <v>-1.44</v>
      </c>
      <c r="L52" s="60">
        <v>-0.12</v>
      </c>
      <c r="M52" s="60">
        <v>-0.3</v>
      </c>
      <c r="N52" s="60">
        <v>0</v>
      </c>
      <c r="O52" s="60">
        <v>0</v>
      </c>
      <c r="P52" s="60">
        <v>-0.06</v>
      </c>
      <c r="Q52" s="60">
        <v>-0.24</v>
      </c>
      <c r="R52" s="82"/>
    </row>
    <row r="53" ht="27" customHeight="1" spans="1:18">
      <c r="A53" s="62"/>
      <c r="B53" s="63" t="s">
        <v>204</v>
      </c>
      <c r="C53" s="62">
        <f>SUM(C54:C73)</f>
        <v>57742.088</v>
      </c>
      <c r="D53" s="64"/>
      <c r="E53" s="62"/>
      <c r="F53" s="64"/>
      <c r="G53" s="64"/>
      <c r="H53" s="64"/>
      <c r="I53" s="87">
        <f>SUM(I54:I73)</f>
        <v>57742.088</v>
      </c>
      <c r="J53" s="87">
        <f t="shared" ref="J53:Q53" si="7">SUM(J55:J65)</f>
        <v>597.17</v>
      </c>
      <c r="K53" s="87">
        <f t="shared" si="7"/>
        <v>7258.88</v>
      </c>
      <c r="L53" s="87">
        <f t="shared" si="7"/>
        <v>8369.18</v>
      </c>
      <c r="M53" s="87">
        <f t="shared" si="7"/>
        <v>9980.42</v>
      </c>
      <c r="N53" s="87">
        <f t="shared" si="7"/>
        <v>10458.82</v>
      </c>
      <c r="O53" s="87">
        <f t="shared" si="7"/>
        <v>5949.5</v>
      </c>
      <c r="P53" s="87">
        <f t="shared" si="7"/>
        <v>3507.79</v>
      </c>
      <c r="Q53" s="104">
        <f t="shared" si="7"/>
        <v>3144.67</v>
      </c>
      <c r="R53" s="64"/>
    </row>
    <row r="54" s="2" customFormat="1" ht="36" spans="1:18">
      <c r="A54" s="65">
        <v>1</v>
      </c>
      <c r="B54" s="66" t="s">
        <v>205</v>
      </c>
      <c r="C54" s="42">
        <v>1</v>
      </c>
      <c r="D54" s="42" t="s">
        <v>31</v>
      </c>
      <c r="E54" s="67" t="s">
        <v>206</v>
      </c>
      <c r="F54" s="42" t="s">
        <v>207</v>
      </c>
      <c r="G54" s="68">
        <v>43468</v>
      </c>
      <c r="H54" s="68">
        <v>43529</v>
      </c>
      <c r="I54" s="88">
        <f>SUM(J54:Q54)</f>
        <v>1</v>
      </c>
      <c r="J54" s="88"/>
      <c r="K54" s="89"/>
      <c r="L54" s="89"/>
      <c r="M54" s="89"/>
      <c r="N54" s="89"/>
      <c r="O54" s="89">
        <v>1</v>
      </c>
      <c r="P54" s="89"/>
      <c r="Q54" s="89"/>
      <c r="R54" s="105"/>
    </row>
    <row r="55" ht="36" spans="1:18">
      <c r="A55" s="69">
        <v>2</v>
      </c>
      <c r="B55" s="70" t="s">
        <v>208</v>
      </c>
      <c r="C55" s="42">
        <f t="shared" ref="C55:C62" si="8">I55</f>
        <v>5951</v>
      </c>
      <c r="D55" s="42" t="s">
        <v>25</v>
      </c>
      <c r="E55" s="71" t="s">
        <v>209</v>
      </c>
      <c r="F55" s="72" t="s">
        <v>210</v>
      </c>
      <c r="G55" s="73" t="s">
        <v>211</v>
      </c>
      <c r="H55" s="73" t="s">
        <v>66</v>
      </c>
      <c r="I55" s="90">
        <f t="shared" ref="I55:I74" si="9">SUM(J55:Q55)</f>
        <v>5951</v>
      </c>
      <c r="J55" s="91"/>
      <c r="K55" s="92">
        <v>818</v>
      </c>
      <c r="L55" s="92">
        <v>650</v>
      </c>
      <c r="M55" s="92">
        <v>1497</v>
      </c>
      <c r="N55" s="92">
        <v>2089</v>
      </c>
      <c r="O55" s="92">
        <v>304</v>
      </c>
      <c r="P55" s="92">
        <v>350</v>
      </c>
      <c r="Q55" s="92">
        <v>243</v>
      </c>
      <c r="R55" s="106"/>
    </row>
    <row r="56" ht="36" spans="1:18">
      <c r="A56" s="69">
        <v>3</v>
      </c>
      <c r="B56" s="70" t="s">
        <v>212</v>
      </c>
      <c r="C56" s="42">
        <f t="shared" si="8"/>
        <v>21153</v>
      </c>
      <c r="D56" s="42" t="s">
        <v>25</v>
      </c>
      <c r="E56" s="71" t="s">
        <v>213</v>
      </c>
      <c r="F56" s="72" t="s">
        <v>214</v>
      </c>
      <c r="G56" s="73">
        <v>43425</v>
      </c>
      <c r="H56" s="73">
        <v>43458</v>
      </c>
      <c r="I56" s="90">
        <f t="shared" si="9"/>
        <v>21153</v>
      </c>
      <c r="J56" s="91"/>
      <c r="K56" s="92">
        <v>3118</v>
      </c>
      <c r="L56" s="92">
        <v>3716</v>
      </c>
      <c r="M56" s="92">
        <v>4404</v>
      </c>
      <c r="N56" s="92">
        <v>5089</v>
      </c>
      <c r="O56" s="92">
        <v>2436</v>
      </c>
      <c r="P56" s="92">
        <v>1225</v>
      </c>
      <c r="Q56" s="92">
        <v>1165</v>
      </c>
      <c r="R56" s="106"/>
    </row>
    <row r="57" ht="36" spans="1:18">
      <c r="A57" s="69">
        <v>4</v>
      </c>
      <c r="B57" s="70" t="s">
        <v>215</v>
      </c>
      <c r="C57" s="42">
        <f t="shared" si="8"/>
        <v>3823</v>
      </c>
      <c r="D57" s="42" t="s">
        <v>25</v>
      </c>
      <c r="E57" s="71" t="s">
        <v>216</v>
      </c>
      <c r="F57" s="72" t="s">
        <v>217</v>
      </c>
      <c r="G57" s="73">
        <v>43451</v>
      </c>
      <c r="H57" s="73">
        <v>43463</v>
      </c>
      <c r="I57" s="90">
        <f t="shared" si="9"/>
        <v>3823</v>
      </c>
      <c r="J57" s="91">
        <v>96</v>
      </c>
      <c r="K57" s="92">
        <v>614</v>
      </c>
      <c r="L57" s="92">
        <v>1097</v>
      </c>
      <c r="M57" s="92">
        <v>674</v>
      </c>
      <c r="N57" s="92">
        <v>94</v>
      </c>
      <c r="O57" s="92">
        <v>908</v>
      </c>
      <c r="P57" s="92">
        <v>282</v>
      </c>
      <c r="Q57" s="92">
        <v>58</v>
      </c>
      <c r="R57" s="107" t="s">
        <v>218</v>
      </c>
    </row>
    <row r="58" ht="36" spans="1:18">
      <c r="A58" s="69">
        <v>5</v>
      </c>
      <c r="B58" s="70" t="s">
        <v>219</v>
      </c>
      <c r="C58" s="42">
        <f t="shared" si="8"/>
        <v>7952</v>
      </c>
      <c r="D58" s="42" t="s">
        <v>25</v>
      </c>
      <c r="E58" s="71" t="s">
        <v>220</v>
      </c>
      <c r="F58" s="72" t="s">
        <v>221</v>
      </c>
      <c r="G58" s="73">
        <v>43482</v>
      </c>
      <c r="H58" s="73">
        <v>43187</v>
      </c>
      <c r="I58" s="90">
        <f t="shared" si="9"/>
        <v>7952</v>
      </c>
      <c r="J58" s="92">
        <v>383</v>
      </c>
      <c r="K58" s="92">
        <v>1131</v>
      </c>
      <c r="L58" s="92">
        <v>1131</v>
      </c>
      <c r="M58" s="92">
        <v>1392</v>
      </c>
      <c r="N58" s="92">
        <v>1218</v>
      </c>
      <c r="O58" s="92">
        <v>957</v>
      </c>
      <c r="P58" s="92">
        <v>870</v>
      </c>
      <c r="Q58" s="92">
        <v>870</v>
      </c>
      <c r="R58" s="107" t="s">
        <v>222</v>
      </c>
    </row>
    <row r="59" ht="36" spans="1:18">
      <c r="A59" s="69">
        <v>6</v>
      </c>
      <c r="B59" s="70" t="s">
        <v>219</v>
      </c>
      <c r="C59" s="42">
        <f t="shared" si="8"/>
        <v>2762</v>
      </c>
      <c r="D59" s="42" t="s">
        <v>25</v>
      </c>
      <c r="E59" s="71" t="s">
        <v>223</v>
      </c>
      <c r="F59" s="72" t="s">
        <v>224</v>
      </c>
      <c r="G59" s="73">
        <v>43630</v>
      </c>
      <c r="H59" s="73">
        <v>43634</v>
      </c>
      <c r="I59" s="90">
        <f t="shared" si="9"/>
        <v>2762</v>
      </c>
      <c r="J59" s="91"/>
      <c r="K59" s="92">
        <v>463</v>
      </c>
      <c r="L59" s="92">
        <v>424</v>
      </c>
      <c r="M59" s="92">
        <v>535</v>
      </c>
      <c r="N59" s="92">
        <v>460</v>
      </c>
      <c r="O59" s="92">
        <v>344</v>
      </c>
      <c r="P59" s="92">
        <v>286</v>
      </c>
      <c r="Q59" s="92">
        <v>250</v>
      </c>
      <c r="R59" s="107" t="s">
        <v>225</v>
      </c>
    </row>
    <row r="60" ht="36" spans="1:18">
      <c r="A60" s="69">
        <v>7</v>
      </c>
      <c r="B60" s="70" t="s">
        <v>226</v>
      </c>
      <c r="C60" s="42">
        <f t="shared" si="8"/>
        <v>159.54</v>
      </c>
      <c r="D60" s="42" t="s">
        <v>25</v>
      </c>
      <c r="E60" s="43" t="s">
        <v>227</v>
      </c>
      <c r="F60" s="72" t="s">
        <v>228</v>
      </c>
      <c r="G60" s="73">
        <v>43440</v>
      </c>
      <c r="H60" s="73">
        <v>43552</v>
      </c>
      <c r="I60" s="90">
        <f t="shared" si="9"/>
        <v>159.54</v>
      </c>
      <c r="J60" s="91">
        <v>6.4</v>
      </c>
      <c r="K60" s="91">
        <v>39.1</v>
      </c>
      <c r="L60" s="91">
        <v>19.96</v>
      </c>
      <c r="M60" s="91">
        <v>16.78</v>
      </c>
      <c r="N60" s="91">
        <v>15.52</v>
      </c>
      <c r="O60" s="91">
        <v>20.48</v>
      </c>
      <c r="P60" s="91">
        <v>22.9</v>
      </c>
      <c r="Q60" s="91">
        <v>18.4</v>
      </c>
      <c r="R60" s="107" t="s">
        <v>229</v>
      </c>
    </row>
    <row r="61" ht="94.5" spans="1:18">
      <c r="A61" s="69">
        <v>8</v>
      </c>
      <c r="B61" s="70" t="s">
        <v>230</v>
      </c>
      <c r="C61" s="42">
        <f t="shared" si="8"/>
        <v>4509.89</v>
      </c>
      <c r="D61" s="42" t="s">
        <v>25</v>
      </c>
      <c r="E61" s="43" t="s">
        <v>231</v>
      </c>
      <c r="F61" s="72" t="s">
        <v>232</v>
      </c>
      <c r="G61" s="74">
        <v>43469</v>
      </c>
      <c r="H61" s="74" t="s">
        <v>233</v>
      </c>
      <c r="I61" s="90">
        <f t="shared" si="9"/>
        <v>4509.89</v>
      </c>
      <c r="J61" s="88">
        <v>111.77</v>
      </c>
      <c r="K61" s="93">
        <v>720.75</v>
      </c>
      <c r="L61" s="93">
        <v>749.7</v>
      </c>
      <c r="M61" s="93">
        <v>947.76</v>
      </c>
      <c r="N61" s="93">
        <v>1011.47</v>
      </c>
      <c r="O61" s="93">
        <v>453.16</v>
      </c>
      <c r="P61" s="93">
        <v>259.51</v>
      </c>
      <c r="Q61" s="93">
        <v>255.77</v>
      </c>
      <c r="R61" s="107" t="s">
        <v>234</v>
      </c>
    </row>
    <row r="62" ht="36" spans="1:18">
      <c r="A62" s="69">
        <v>9</v>
      </c>
      <c r="B62" s="70" t="s">
        <v>235</v>
      </c>
      <c r="C62" s="42">
        <f t="shared" si="8"/>
        <v>971</v>
      </c>
      <c r="D62" s="42" t="s">
        <v>25</v>
      </c>
      <c r="E62" s="43" t="s">
        <v>236</v>
      </c>
      <c r="F62" s="72" t="s">
        <v>237</v>
      </c>
      <c r="G62" s="73">
        <v>43472</v>
      </c>
      <c r="H62" s="73">
        <v>43552</v>
      </c>
      <c r="I62" s="90">
        <f t="shared" si="9"/>
        <v>971</v>
      </c>
      <c r="J62" s="88"/>
      <c r="K62" s="94">
        <v>111.03</v>
      </c>
      <c r="L62" s="94">
        <v>125.52</v>
      </c>
      <c r="M62" s="94">
        <v>285.88</v>
      </c>
      <c r="N62" s="94">
        <v>218.83</v>
      </c>
      <c r="O62" s="94">
        <v>109.86</v>
      </c>
      <c r="P62" s="94">
        <v>51.38</v>
      </c>
      <c r="Q62" s="94">
        <v>68.5</v>
      </c>
      <c r="R62" s="107"/>
    </row>
    <row r="63" ht="36" spans="1:18">
      <c r="A63" s="69">
        <v>10</v>
      </c>
      <c r="B63" s="70" t="s">
        <v>238</v>
      </c>
      <c r="C63" s="42">
        <v>1587</v>
      </c>
      <c r="D63" s="42" t="s">
        <v>25</v>
      </c>
      <c r="E63" s="43" t="s">
        <v>239</v>
      </c>
      <c r="F63" s="72" t="s">
        <v>240</v>
      </c>
      <c r="G63" s="73">
        <v>43482</v>
      </c>
      <c r="H63" s="73">
        <v>43498</v>
      </c>
      <c r="I63" s="90">
        <f t="shared" si="9"/>
        <v>1587</v>
      </c>
      <c r="J63" s="91"/>
      <c r="K63" s="91">
        <v>215</v>
      </c>
      <c r="L63" s="91">
        <v>379</v>
      </c>
      <c r="M63" s="91">
        <v>203</v>
      </c>
      <c r="N63" s="91">
        <v>179</v>
      </c>
      <c r="O63" s="91">
        <v>234</v>
      </c>
      <c r="P63" s="91">
        <v>161</v>
      </c>
      <c r="Q63" s="91">
        <v>216</v>
      </c>
      <c r="R63" s="107" t="s">
        <v>241</v>
      </c>
    </row>
    <row r="64" ht="36" spans="1:18">
      <c r="A64" s="69">
        <v>11</v>
      </c>
      <c r="B64" s="66" t="s">
        <v>242</v>
      </c>
      <c r="C64" s="42">
        <f>I64</f>
        <v>633</v>
      </c>
      <c r="D64" s="42" t="s">
        <v>25</v>
      </c>
      <c r="E64" s="43" t="s">
        <v>243</v>
      </c>
      <c r="F64" s="72" t="s">
        <v>244</v>
      </c>
      <c r="G64" s="73">
        <v>43549</v>
      </c>
      <c r="H64" s="73">
        <v>43573</v>
      </c>
      <c r="I64" s="90">
        <f t="shared" si="9"/>
        <v>633</v>
      </c>
      <c r="J64" s="91"/>
      <c r="K64" s="95">
        <v>157</v>
      </c>
      <c r="L64" s="95">
        <v>200</v>
      </c>
      <c r="M64" s="95">
        <v>65</v>
      </c>
      <c r="N64" s="95">
        <v>62</v>
      </c>
      <c r="O64" s="91"/>
      <c r="P64" s="95">
        <v>112</v>
      </c>
      <c r="Q64" s="95">
        <v>37</v>
      </c>
      <c r="R64" s="107"/>
    </row>
    <row r="65" ht="36" spans="1:18">
      <c r="A65" s="69">
        <v>12</v>
      </c>
      <c r="B65" s="66" t="s">
        <v>242</v>
      </c>
      <c r="C65" s="42">
        <f>I65</f>
        <v>-235</v>
      </c>
      <c r="D65" s="42" t="s">
        <v>25</v>
      </c>
      <c r="E65" s="43" t="s">
        <v>245</v>
      </c>
      <c r="F65" s="72" t="s">
        <v>246</v>
      </c>
      <c r="G65" s="73">
        <v>43630</v>
      </c>
      <c r="H65" s="73">
        <v>43633</v>
      </c>
      <c r="I65" s="90">
        <f t="shared" si="9"/>
        <v>-235</v>
      </c>
      <c r="J65" s="91"/>
      <c r="K65" s="95">
        <v>-128</v>
      </c>
      <c r="L65" s="95">
        <v>-123</v>
      </c>
      <c r="M65" s="95">
        <v>-40</v>
      </c>
      <c r="N65" s="95">
        <v>22</v>
      </c>
      <c r="O65" s="95">
        <v>183</v>
      </c>
      <c r="P65" s="95">
        <v>-112</v>
      </c>
      <c r="Q65" s="95">
        <v>-37</v>
      </c>
      <c r="R65" s="107" t="s">
        <v>225</v>
      </c>
    </row>
    <row r="66" ht="36" spans="1:18">
      <c r="A66" s="69">
        <v>13</v>
      </c>
      <c r="B66" s="66" t="s">
        <v>247</v>
      </c>
      <c r="C66" s="42">
        <v>50.1</v>
      </c>
      <c r="D66" s="42" t="s">
        <v>31</v>
      </c>
      <c r="E66" s="43" t="s">
        <v>248</v>
      </c>
      <c r="F66" s="72" t="s">
        <v>249</v>
      </c>
      <c r="G66" s="73">
        <v>43640</v>
      </c>
      <c r="H66" s="73">
        <v>43641</v>
      </c>
      <c r="I66" s="90">
        <f t="shared" si="9"/>
        <v>50.1</v>
      </c>
      <c r="J66" s="91">
        <v>15</v>
      </c>
      <c r="K66" s="95">
        <v>5.6</v>
      </c>
      <c r="L66" s="95">
        <v>6</v>
      </c>
      <c r="M66" s="95">
        <v>8.3</v>
      </c>
      <c r="N66" s="95">
        <v>7.7</v>
      </c>
      <c r="O66" s="95">
        <v>3.5</v>
      </c>
      <c r="P66" s="95">
        <v>2</v>
      </c>
      <c r="Q66" s="95">
        <v>2</v>
      </c>
      <c r="R66" s="107" t="s">
        <v>250</v>
      </c>
    </row>
    <row r="67" ht="36" spans="1:18">
      <c r="A67" s="69">
        <v>14</v>
      </c>
      <c r="B67" s="66" t="s">
        <v>251</v>
      </c>
      <c r="C67" s="42">
        <v>54.048</v>
      </c>
      <c r="D67" s="42" t="s">
        <v>25</v>
      </c>
      <c r="E67" s="43" t="s">
        <v>252</v>
      </c>
      <c r="F67" s="72" t="s">
        <v>253</v>
      </c>
      <c r="G67" s="73">
        <v>43612</v>
      </c>
      <c r="H67" s="73">
        <v>43641</v>
      </c>
      <c r="I67" s="90">
        <f t="shared" si="9"/>
        <v>54.048</v>
      </c>
      <c r="J67" s="91"/>
      <c r="K67" s="95">
        <v>7.842</v>
      </c>
      <c r="L67" s="95">
        <v>8.18</v>
      </c>
      <c r="M67" s="95">
        <v>7.842</v>
      </c>
      <c r="N67" s="95">
        <v>6.842</v>
      </c>
      <c r="O67" s="95">
        <v>7.842</v>
      </c>
      <c r="P67" s="95">
        <v>7.5</v>
      </c>
      <c r="Q67" s="95">
        <v>8</v>
      </c>
      <c r="R67" s="107" t="s">
        <v>254</v>
      </c>
    </row>
    <row r="68" ht="36" spans="1:18">
      <c r="A68" s="69">
        <v>15</v>
      </c>
      <c r="B68" s="66" t="s">
        <v>255</v>
      </c>
      <c r="C68" s="42">
        <v>34</v>
      </c>
      <c r="D68" s="42" t="s">
        <v>25</v>
      </c>
      <c r="E68" s="43" t="s">
        <v>252</v>
      </c>
      <c r="F68" s="72" t="s">
        <v>253</v>
      </c>
      <c r="G68" s="73">
        <v>43612</v>
      </c>
      <c r="H68" s="73">
        <v>43641</v>
      </c>
      <c r="I68" s="90">
        <f t="shared" si="9"/>
        <v>34</v>
      </c>
      <c r="J68" s="91"/>
      <c r="K68" s="95"/>
      <c r="L68" s="95">
        <v>34</v>
      </c>
      <c r="M68" s="95"/>
      <c r="N68" s="95"/>
      <c r="O68" s="95"/>
      <c r="P68" s="95"/>
      <c r="Q68" s="95"/>
      <c r="R68" s="107" t="s">
        <v>254</v>
      </c>
    </row>
    <row r="69" ht="36" spans="1:18">
      <c r="A69" s="69">
        <v>16</v>
      </c>
      <c r="B69" s="70" t="s">
        <v>238</v>
      </c>
      <c r="C69" s="42">
        <v>1556</v>
      </c>
      <c r="D69" s="42" t="s">
        <v>25</v>
      </c>
      <c r="E69" s="43" t="s">
        <v>256</v>
      </c>
      <c r="F69" s="72" t="s">
        <v>257</v>
      </c>
      <c r="G69" s="73">
        <v>43634</v>
      </c>
      <c r="H69" s="73">
        <v>43637</v>
      </c>
      <c r="I69" s="90">
        <f t="shared" si="9"/>
        <v>1556</v>
      </c>
      <c r="J69" s="82"/>
      <c r="K69" s="129">
        <v>193</v>
      </c>
      <c r="L69" s="129">
        <v>370</v>
      </c>
      <c r="M69" s="129">
        <v>121</v>
      </c>
      <c r="N69" s="129">
        <v>224</v>
      </c>
      <c r="O69" s="129">
        <v>353</v>
      </c>
      <c r="P69" s="129">
        <v>172</v>
      </c>
      <c r="Q69" s="129">
        <v>123</v>
      </c>
      <c r="R69" s="106"/>
    </row>
    <row r="70" ht="36" spans="1:18">
      <c r="A70" s="69">
        <v>17</v>
      </c>
      <c r="B70" s="70" t="s">
        <v>212</v>
      </c>
      <c r="C70" s="108">
        <v>3778</v>
      </c>
      <c r="D70" s="42" t="s">
        <v>25</v>
      </c>
      <c r="E70" s="43" t="s">
        <v>258</v>
      </c>
      <c r="F70" s="72" t="s">
        <v>259</v>
      </c>
      <c r="G70" s="73">
        <v>43623</v>
      </c>
      <c r="H70" s="73">
        <v>43641</v>
      </c>
      <c r="I70" s="90">
        <f t="shared" si="9"/>
        <v>3778</v>
      </c>
      <c r="J70" s="129"/>
      <c r="K70" s="129">
        <v>724</v>
      </c>
      <c r="L70" s="129">
        <v>595</v>
      </c>
      <c r="M70" s="129">
        <v>385</v>
      </c>
      <c r="N70" s="129">
        <v>902</v>
      </c>
      <c r="O70" s="129">
        <v>547</v>
      </c>
      <c r="P70" s="129">
        <v>367</v>
      </c>
      <c r="Q70" s="129">
        <v>258</v>
      </c>
      <c r="R70" s="132"/>
    </row>
    <row r="71" ht="52" customHeight="1" spans="1:18">
      <c r="A71" s="69">
        <v>18</v>
      </c>
      <c r="B71" s="70" t="s">
        <v>215</v>
      </c>
      <c r="C71" s="108">
        <v>300</v>
      </c>
      <c r="D71" s="42" t="s">
        <v>25</v>
      </c>
      <c r="E71" s="43" t="s">
        <v>260</v>
      </c>
      <c r="F71" s="72" t="s">
        <v>261</v>
      </c>
      <c r="G71" s="73">
        <v>43623</v>
      </c>
      <c r="H71" s="73">
        <v>43642</v>
      </c>
      <c r="I71" s="90">
        <f t="shared" si="9"/>
        <v>300</v>
      </c>
      <c r="J71" s="129">
        <v>10</v>
      </c>
      <c r="K71" s="129"/>
      <c r="L71" s="129">
        <v>60</v>
      </c>
      <c r="M71" s="129">
        <v>230</v>
      </c>
      <c r="N71" s="129"/>
      <c r="O71" s="129"/>
      <c r="P71" s="129"/>
      <c r="Q71" s="129"/>
      <c r="R71" s="132" t="s">
        <v>262</v>
      </c>
    </row>
    <row r="72" customFormat="1" ht="120" spans="1:18">
      <c r="A72" s="69">
        <v>19</v>
      </c>
      <c r="B72" s="70" t="s">
        <v>230</v>
      </c>
      <c r="C72" s="108">
        <v>1119.51</v>
      </c>
      <c r="D72" s="42" t="s">
        <v>25</v>
      </c>
      <c r="E72" s="43" t="s">
        <v>263</v>
      </c>
      <c r="F72" s="72" t="s">
        <v>264</v>
      </c>
      <c r="G72" s="73">
        <v>43623</v>
      </c>
      <c r="H72" s="73">
        <v>43651</v>
      </c>
      <c r="I72" s="90">
        <f t="shared" si="9"/>
        <v>1119.51</v>
      </c>
      <c r="J72" s="129">
        <v>173.13</v>
      </c>
      <c r="K72" s="129">
        <v>183.07</v>
      </c>
      <c r="L72" s="129">
        <v>143.98</v>
      </c>
      <c r="M72" s="129">
        <v>216.37</v>
      </c>
      <c r="N72" s="129">
        <v>184.56</v>
      </c>
      <c r="O72" s="129">
        <v>96.02</v>
      </c>
      <c r="P72" s="129">
        <v>61.88</v>
      </c>
      <c r="Q72" s="129">
        <v>60.5</v>
      </c>
      <c r="R72" s="132" t="s">
        <v>265</v>
      </c>
    </row>
    <row r="73" s="3" customFormat="1" ht="37.5" customHeight="1" spans="1:18">
      <c r="A73" s="69">
        <v>20</v>
      </c>
      <c r="B73" s="70" t="s">
        <v>212</v>
      </c>
      <c r="C73" s="42">
        <v>1583</v>
      </c>
      <c r="D73" s="42" t="s">
        <v>25</v>
      </c>
      <c r="E73" s="71" t="s">
        <v>266</v>
      </c>
      <c r="F73" s="109" t="s">
        <v>267</v>
      </c>
      <c r="G73" s="73">
        <v>43697</v>
      </c>
      <c r="H73" s="73">
        <v>43707</v>
      </c>
      <c r="I73" s="90">
        <f t="shared" si="9"/>
        <v>1583</v>
      </c>
      <c r="J73" s="129"/>
      <c r="K73" s="129">
        <v>29</v>
      </c>
      <c r="L73" s="129">
        <v>244</v>
      </c>
      <c r="M73" s="129">
        <v>1097</v>
      </c>
      <c r="N73" s="129">
        <v>211</v>
      </c>
      <c r="O73" s="129">
        <v>-38</v>
      </c>
      <c r="P73" s="129">
        <v>4</v>
      </c>
      <c r="Q73" s="129">
        <v>36</v>
      </c>
      <c r="R73" s="132"/>
    </row>
    <row r="74" spans="1:18">
      <c r="A74" s="110"/>
      <c r="B74" s="111" t="s">
        <v>268</v>
      </c>
      <c r="C74" s="111">
        <f>SUM(C75:C80)</f>
        <v>23971.74</v>
      </c>
      <c r="D74" s="111"/>
      <c r="E74" s="112"/>
      <c r="F74" s="113"/>
      <c r="G74" s="114"/>
      <c r="H74" s="114"/>
      <c r="I74" s="111">
        <f>SUM(I75:I80)</f>
        <v>23971.74</v>
      </c>
      <c r="J74" s="111">
        <f t="shared" ref="J74:Q74" si="10">SUM(J75:J80)</f>
        <v>0</v>
      </c>
      <c r="K74" s="111">
        <f t="shared" si="10"/>
        <v>3852.06</v>
      </c>
      <c r="L74" s="111">
        <f t="shared" si="10"/>
        <v>3706.15</v>
      </c>
      <c r="M74" s="111">
        <f t="shared" si="10"/>
        <v>6157</v>
      </c>
      <c r="N74" s="111">
        <f t="shared" si="10"/>
        <v>6302</v>
      </c>
      <c r="O74" s="111">
        <f t="shared" si="10"/>
        <v>1698.03</v>
      </c>
      <c r="P74" s="111">
        <f t="shared" si="10"/>
        <v>1047.86</v>
      </c>
      <c r="Q74" s="111">
        <f t="shared" si="10"/>
        <v>1208.64</v>
      </c>
      <c r="R74" s="82"/>
    </row>
    <row r="75" ht="36" customHeight="1" spans="1:18">
      <c r="A75" s="41">
        <v>1</v>
      </c>
      <c r="B75" s="115" t="s">
        <v>269</v>
      </c>
      <c r="C75" s="116">
        <v>4603</v>
      </c>
      <c r="D75" s="115" t="s">
        <v>31</v>
      </c>
      <c r="E75" s="115" t="s">
        <v>270</v>
      </c>
      <c r="F75" s="44" t="s">
        <v>271</v>
      </c>
      <c r="G75" s="48">
        <v>43458</v>
      </c>
      <c r="H75" s="41" t="s">
        <v>272</v>
      </c>
      <c r="I75" s="82">
        <f>J75+K75+L75+M75+N75+O75+P75+Q75</f>
        <v>4603</v>
      </c>
      <c r="J75" s="82"/>
      <c r="K75" s="82">
        <v>380</v>
      </c>
      <c r="L75" s="82">
        <v>800</v>
      </c>
      <c r="M75" s="82">
        <v>1500</v>
      </c>
      <c r="N75" s="82">
        <v>1000</v>
      </c>
      <c r="O75" s="82">
        <v>480</v>
      </c>
      <c r="P75" s="82">
        <v>223</v>
      </c>
      <c r="Q75" s="82">
        <v>220</v>
      </c>
      <c r="R75" s="82"/>
    </row>
    <row r="76" ht="36" customHeight="1" spans="1:18">
      <c r="A76" s="41">
        <v>2</v>
      </c>
      <c r="B76" s="115" t="s">
        <v>273</v>
      </c>
      <c r="C76" s="116">
        <v>10403</v>
      </c>
      <c r="D76" s="115" t="s">
        <v>25</v>
      </c>
      <c r="E76" s="115" t="s">
        <v>274</v>
      </c>
      <c r="F76" s="44" t="s">
        <v>275</v>
      </c>
      <c r="G76" s="48">
        <v>43464</v>
      </c>
      <c r="H76" s="41" t="s">
        <v>276</v>
      </c>
      <c r="I76" s="82">
        <f>J76+K76+L76+M76+N76+O76+P76+Q76</f>
        <v>10403</v>
      </c>
      <c r="J76" s="82"/>
      <c r="K76" s="82">
        <v>1436</v>
      </c>
      <c r="L76" s="82">
        <v>1082</v>
      </c>
      <c r="M76" s="82">
        <v>3407</v>
      </c>
      <c r="N76" s="82">
        <v>3102</v>
      </c>
      <c r="O76" s="82">
        <v>706</v>
      </c>
      <c r="P76" s="82">
        <v>330</v>
      </c>
      <c r="Q76" s="82">
        <v>340</v>
      </c>
      <c r="R76" s="82"/>
    </row>
    <row r="77" ht="42.75" customHeight="1" spans="1:18">
      <c r="A77" s="41">
        <v>3</v>
      </c>
      <c r="B77" s="43" t="s">
        <v>277</v>
      </c>
      <c r="C77" s="116">
        <v>1569.97</v>
      </c>
      <c r="D77" s="43" t="s">
        <v>31</v>
      </c>
      <c r="E77" s="115" t="s">
        <v>278</v>
      </c>
      <c r="F77" s="44" t="s">
        <v>279</v>
      </c>
      <c r="G77" s="48">
        <v>43675</v>
      </c>
      <c r="H77" s="41" t="s">
        <v>280</v>
      </c>
      <c r="I77" s="82">
        <f>J77+K77+L77+M77+N77+O77+P77+Q77</f>
        <v>1569.97</v>
      </c>
      <c r="J77" s="82"/>
      <c r="K77" s="82">
        <v>537.29</v>
      </c>
      <c r="L77" s="82">
        <v>24.15</v>
      </c>
      <c r="M77" s="82">
        <v>200</v>
      </c>
      <c r="N77" s="82">
        <v>450</v>
      </c>
      <c r="O77" s="82">
        <v>65.03</v>
      </c>
      <c r="P77" s="82">
        <v>144.86</v>
      </c>
      <c r="Q77" s="82">
        <v>148.64</v>
      </c>
      <c r="R77" s="82"/>
    </row>
    <row r="78" ht="36" customHeight="1" spans="1:18">
      <c r="A78" s="41">
        <v>4</v>
      </c>
      <c r="B78" s="115" t="s">
        <v>281</v>
      </c>
      <c r="C78" s="116">
        <v>5153.77</v>
      </c>
      <c r="D78" s="115" t="s">
        <v>25</v>
      </c>
      <c r="E78" s="115" t="s">
        <v>282</v>
      </c>
      <c r="F78" s="44" t="s">
        <v>283</v>
      </c>
      <c r="G78" s="48">
        <v>43781</v>
      </c>
      <c r="H78" s="41" t="s">
        <v>284</v>
      </c>
      <c r="I78" s="82">
        <f>J78+K78+L78+M78+N78+O78+P78+Q78</f>
        <v>5153.77</v>
      </c>
      <c r="J78" s="82"/>
      <c r="K78" s="82">
        <v>1053.77</v>
      </c>
      <c r="L78" s="82">
        <v>1100</v>
      </c>
      <c r="M78" s="82">
        <v>800</v>
      </c>
      <c r="N78" s="82">
        <v>1500</v>
      </c>
      <c r="O78" s="82">
        <v>200</v>
      </c>
      <c r="P78" s="82">
        <v>200</v>
      </c>
      <c r="Q78" s="82">
        <v>300</v>
      </c>
      <c r="R78" s="82"/>
    </row>
    <row r="79" ht="36" customHeight="1" spans="1:18">
      <c r="A79" s="41">
        <v>5</v>
      </c>
      <c r="B79" s="115" t="s">
        <v>285</v>
      </c>
      <c r="C79" s="116">
        <v>747</v>
      </c>
      <c r="D79" s="43" t="s">
        <v>31</v>
      </c>
      <c r="E79" s="115" t="s">
        <v>286</v>
      </c>
      <c r="F79" s="44" t="s">
        <v>287</v>
      </c>
      <c r="G79" s="48">
        <v>43809</v>
      </c>
      <c r="H79" s="48">
        <v>43809</v>
      </c>
      <c r="I79" s="82">
        <f>J79+K79+L79+M79+N79+O79+P79+Q79</f>
        <v>747</v>
      </c>
      <c r="J79" s="82"/>
      <c r="K79" s="82">
        <v>200</v>
      </c>
      <c r="L79" s="82">
        <v>200</v>
      </c>
      <c r="M79" s="82">
        <v>50</v>
      </c>
      <c r="N79" s="82">
        <v>50</v>
      </c>
      <c r="O79" s="82">
        <v>47</v>
      </c>
      <c r="P79" s="82">
        <v>100</v>
      </c>
      <c r="Q79" s="82">
        <v>100</v>
      </c>
      <c r="R79" s="82"/>
    </row>
    <row r="80" ht="36" customHeight="1" spans="1:18">
      <c r="A80" s="41">
        <v>6</v>
      </c>
      <c r="B80" s="115" t="s">
        <v>288</v>
      </c>
      <c r="C80" s="116">
        <v>1495</v>
      </c>
      <c r="D80" s="43" t="s">
        <v>31</v>
      </c>
      <c r="E80" s="115" t="s">
        <v>289</v>
      </c>
      <c r="F80" s="44" t="s">
        <v>290</v>
      </c>
      <c r="G80" s="48">
        <v>43829</v>
      </c>
      <c r="H80" s="48">
        <v>43829</v>
      </c>
      <c r="I80" s="82">
        <v>1495</v>
      </c>
      <c r="J80" s="82"/>
      <c r="K80" s="82">
        <v>245</v>
      </c>
      <c r="L80" s="82">
        <v>500</v>
      </c>
      <c r="M80" s="82">
        <v>200</v>
      </c>
      <c r="N80" s="82">
        <v>200</v>
      </c>
      <c r="O80" s="82">
        <v>200</v>
      </c>
      <c r="P80" s="82">
        <v>50</v>
      </c>
      <c r="Q80" s="82">
        <v>100</v>
      </c>
      <c r="R80" s="82"/>
    </row>
    <row r="81" spans="1:18">
      <c r="A81" s="117"/>
      <c r="B81" s="118" t="s">
        <v>291</v>
      </c>
      <c r="C81" s="118">
        <f>SUM(C82:C93)</f>
        <v>7228</v>
      </c>
      <c r="D81" s="118"/>
      <c r="E81" s="117"/>
      <c r="F81" s="117"/>
      <c r="G81" s="110"/>
      <c r="H81" s="110"/>
      <c r="I81" s="117">
        <f>SUM(I82:I93)</f>
        <v>7228</v>
      </c>
      <c r="J81" s="117">
        <f t="shared" ref="J81:Q81" si="11">SUM(J82:J93)</f>
        <v>1050</v>
      </c>
      <c r="K81" s="117">
        <f t="shared" si="11"/>
        <v>1104</v>
      </c>
      <c r="L81" s="117">
        <f t="shared" si="11"/>
        <v>649</v>
      </c>
      <c r="M81" s="117">
        <f t="shared" si="11"/>
        <v>787</v>
      </c>
      <c r="N81" s="117">
        <f t="shared" si="11"/>
        <v>862</v>
      </c>
      <c r="O81" s="117">
        <f t="shared" si="11"/>
        <v>1194</v>
      </c>
      <c r="P81" s="117">
        <f t="shared" si="11"/>
        <v>1364</v>
      </c>
      <c r="Q81" s="117">
        <f t="shared" si="11"/>
        <v>218</v>
      </c>
      <c r="R81" s="117"/>
    </row>
    <row r="82" ht="36" spans="1:18">
      <c r="A82" s="119">
        <v>1</v>
      </c>
      <c r="B82" s="120" t="s">
        <v>292</v>
      </c>
      <c r="C82" s="120">
        <v>1084</v>
      </c>
      <c r="D82" s="120" t="s">
        <v>31</v>
      </c>
      <c r="E82" s="121" t="s">
        <v>293</v>
      </c>
      <c r="F82" s="122" t="s">
        <v>294</v>
      </c>
      <c r="G82" s="123">
        <v>43459</v>
      </c>
      <c r="H82" s="123">
        <v>43463</v>
      </c>
      <c r="I82" s="120">
        <v>1084</v>
      </c>
      <c r="J82" s="130"/>
      <c r="K82" s="120">
        <v>154</v>
      </c>
      <c r="L82" s="120">
        <v>199</v>
      </c>
      <c r="M82" s="120">
        <v>237</v>
      </c>
      <c r="N82" s="120">
        <v>262</v>
      </c>
      <c r="O82" s="120">
        <v>100</v>
      </c>
      <c r="P82" s="120">
        <v>64</v>
      </c>
      <c r="Q82" s="120">
        <v>68</v>
      </c>
      <c r="R82" s="133"/>
    </row>
    <row r="83" ht="60" spans="1:18">
      <c r="A83" s="124">
        <v>2</v>
      </c>
      <c r="B83" s="42" t="s">
        <v>295</v>
      </c>
      <c r="C83" s="42">
        <v>16</v>
      </c>
      <c r="D83" s="42" t="s">
        <v>31</v>
      </c>
      <c r="E83" s="71" t="s">
        <v>296</v>
      </c>
      <c r="F83" s="44" t="s">
        <v>297</v>
      </c>
      <c r="G83" s="125">
        <v>43460</v>
      </c>
      <c r="H83" s="125">
        <v>43464</v>
      </c>
      <c r="I83" s="42">
        <v>16</v>
      </c>
      <c r="J83" s="82"/>
      <c r="K83" s="82"/>
      <c r="L83" s="82"/>
      <c r="M83" s="82"/>
      <c r="N83" s="82"/>
      <c r="O83" s="42">
        <v>16</v>
      </c>
      <c r="P83" s="82"/>
      <c r="Q83" s="82"/>
      <c r="R83" s="134" t="s">
        <v>298</v>
      </c>
    </row>
    <row r="84" ht="60" spans="1:18">
      <c r="A84" s="124">
        <v>3</v>
      </c>
      <c r="B84" s="42" t="s">
        <v>299</v>
      </c>
      <c r="C84" s="42">
        <v>1</v>
      </c>
      <c r="D84" s="42" t="s">
        <v>31</v>
      </c>
      <c r="E84" s="71" t="s">
        <v>300</v>
      </c>
      <c r="F84" s="44" t="s">
        <v>301</v>
      </c>
      <c r="G84" s="125">
        <v>43460</v>
      </c>
      <c r="H84" s="125">
        <v>43464</v>
      </c>
      <c r="I84" s="42">
        <v>1</v>
      </c>
      <c r="J84" s="82"/>
      <c r="K84" s="82"/>
      <c r="L84" s="82"/>
      <c r="M84" s="82"/>
      <c r="N84" s="82"/>
      <c r="O84" s="42">
        <v>1</v>
      </c>
      <c r="P84" s="82"/>
      <c r="Q84" s="82"/>
      <c r="R84" s="82"/>
    </row>
    <row r="85" ht="60" spans="1:18">
      <c r="A85" s="124">
        <v>4</v>
      </c>
      <c r="B85" s="42" t="s">
        <v>302</v>
      </c>
      <c r="C85" s="42">
        <v>4</v>
      </c>
      <c r="D85" s="42" t="s">
        <v>31</v>
      </c>
      <c r="E85" s="71" t="s">
        <v>303</v>
      </c>
      <c r="F85" s="44" t="s">
        <v>304</v>
      </c>
      <c r="G85" s="125">
        <v>43460</v>
      </c>
      <c r="H85" s="125">
        <v>43464</v>
      </c>
      <c r="I85" s="42">
        <v>4</v>
      </c>
      <c r="J85" s="82"/>
      <c r="K85" s="82"/>
      <c r="L85" s="82"/>
      <c r="M85" s="82"/>
      <c r="N85" s="82"/>
      <c r="O85" s="42">
        <v>4</v>
      </c>
      <c r="P85" s="82"/>
      <c r="Q85" s="82"/>
      <c r="R85" s="82"/>
    </row>
    <row r="86" ht="36" spans="1:18">
      <c r="A86" s="124">
        <v>5</v>
      </c>
      <c r="B86" s="42" t="s">
        <v>305</v>
      </c>
      <c r="C86" s="42">
        <v>100</v>
      </c>
      <c r="D86" s="42" t="s">
        <v>31</v>
      </c>
      <c r="E86" s="43" t="s">
        <v>306</v>
      </c>
      <c r="F86" s="126" t="s">
        <v>307</v>
      </c>
      <c r="G86" s="125">
        <v>43472</v>
      </c>
      <c r="H86" s="125">
        <v>43481</v>
      </c>
      <c r="I86" s="42">
        <v>100</v>
      </c>
      <c r="J86" s="82"/>
      <c r="K86" s="82"/>
      <c r="L86" s="82"/>
      <c r="M86" s="82"/>
      <c r="N86" s="82"/>
      <c r="O86" s="42">
        <v>100</v>
      </c>
      <c r="P86" s="82"/>
      <c r="Q86" s="82"/>
      <c r="R86" s="82"/>
    </row>
    <row r="87" ht="36" spans="1:18">
      <c r="A87" s="124">
        <v>6</v>
      </c>
      <c r="B87" s="42" t="s">
        <v>308</v>
      </c>
      <c r="C87" s="42">
        <v>250</v>
      </c>
      <c r="D87" s="42" t="s">
        <v>31</v>
      </c>
      <c r="E87" s="43" t="s">
        <v>309</v>
      </c>
      <c r="F87" s="126" t="s">
        <v>310</v>
      </c>
      <c r="G87" s="125">
        <v>43459</v>
      </c>
      <c r="H87" s="125">
        <v>43481</v>
      </c>
      <c r="I87" s="42">
        <v>250</v>
      </c>
      <c r="J87" s="82"/>
      <c r="K87" s="82"/>
      <c r="L87" s="82"/>
      <c r="M87" s="82"/>
      <c r="N87" s="82"/>
      <c r="O87" s="42">
        <v>250</v>
      </c>
      <c r="P87" s="82"/>
      <c r="Q87" s="82"/>
      <c r="R87" s="82"/>
    </row>
    <row r="88" ht="36" spans="1:18">
      <c r="A88" s="124">
        <v>7</v>
      </c>
      <c r="B88" s="42" t="s">
        <v>311</v>
      </c>
      <c r="C88" s="42">
        <v>38</v>
      </c>
      <c r="D88" s="42" t="s">
        <v>25</v>
      </c>
      <c r="E88" s="71" t="s">
        <v>312</v>
      </c>
      <c r="F88" s="44" t="s">
        <v>313</v>
      </c>
      <c r="G88" s="125">
        <v>43633</v>
      </c>
      <c r="H88" s="125">
        <v>43637</v>
      </c>
      <c r="I88" s="42">
        <v>38</v>
      </c>
      <c r="J88" s="82"/>
      <c r="K88" s="82"/>
      <c r="L88" s="82"/>
      <c r="M88" s="82"/>
      <c r="N88" s="82"/>
      <c r="O88" s="42">
        <v>38</v>
      </c>
      <c r="P88" s="82"/>
      <c r="Q88" s="82"/>
      <c r="R88" s="82"/>
    </row>
    <row r="89" ht="36" spans="1:18">
      <c r="A89" s="124">
        <v>8</v>
      </c>
      <c r="B89" s="42" t="s">
        <v>314</v>
      </c>
      <c r="C89" s="42">
        <v>12</v>
      </c>
      <c r="D89" s="42" t="s">
        <v>25</v>
      </c>
      <c r="E89" s="71" t="s">
        <v>315</v>
      </c>
      <c r="F89" s="44" t="s">
        <v>316</v>
      </c>
      <c r="G89" s="125">
        <v>43633</v>
      </c>
      <c r="H89" s="125">
        <v>43637</v>
      </c>
      <c r="I89" s="42">
        <v>12</v>
      </c>
      <c r="J89" s="82"/>
      <c r="K89" s="82"/>
      <c r="L89" s="82"/>
      <c r="M89" s="82"/>
      <c r="N89" s="82"/>
      <c r="O89" s="42">
        <v>12</v>
      </c>
      <c r="P89" s="82"/>
      <c r="Q89" s="82"/>
      <c r="R89" s="82"/>
    </row>
    <row r="90" ht="36" spans="1:18">
      <c r="A90" s="124">
        <v>9</v>
      </c>
      <c r="B90" s="42" t="s">
        <v>317</v>
      </c>
      <c r="C90" s="42">
        <v>23</v>
      </c>
      <c r="D90" s="42" t="s">
        <v>25</v>
      </c>
      <c r="E90" s="71" t="s">
        <v>318</v>
      </c>
      <c r="F90" s="44" t="s">
        <v>319</v>
      </c>
      <c r="G90" s="125">
        <v>43633</v>
      </c>
      <c r="H90" s="125">
        <v>43637</v>
      </c>
      <c r="I90" s="42">
        <v>23</v>
      </c>
      <c r="J90" s="82"/>
      <c r="K90" s="82"/>
      <c r="L90" s="82"/>
      <c r="M90" s="82"/>
      <c r="N90" s="82"/>
      <c r="O90" s="42">
        <v>23</v>
      </c>
      <c r="P90" s="82"/>
      <c r="Q90" s="82"/>
      <c r="R90" s="82"/>
    </row>
    <row r="91" ht="36" spans="1:18">
      <c r="A91" s="124">
        <v>10</v>
      </c>
      <c r="B91" s="42" t="s">
        <v>320</v>
      </c>
      <c r="C91" s="42">
        <v>950</v>
      </c>
      <c r="D91" s="42" t="s">
        <v>25</v>
      </c>
      <c r="E91" s="43" t="s">
        <v>321</v>
      </c>
      <c r="F91" s="44" t="s">
        <v>322</v>
      </c>
      <c r="G91" s="125">
        <v>43642</v>
      </c>
      <c r="H91" s="125">
        <v>43654</v>
      </c>
      <c r="I91" s="42">
        <v>950</v>
      </c>
      <c r="J91" s="42">
        <v>300</v>
      </c>
      <c r="K91" s="42">
        <v>150</v>
      </c>
      <c r="L91" s="42">
        <v>100</v>
      </c>
      <c r="M91" s="42"/>
      <c r="N91" s="42"/>
      <c r="O91" s="42">
        <v>-50</v>
      </c>
      <c r="P91" s="42">
        <v>300</v>
      </c>
      <c r="Q91" s="42">
        <v>150</v>
      </c>
      <c r="R91" s="134"/>
    </row>
    <row r="92" ht="36" spans="1:18">
      <c r="A92" s="124">
        <v>11</v>
      </c>
      <c r="B92" s="42" t="s">
        <v>323</v>
      </c>
      <c r="C92" s="42">
        <v>3850</v>
      </c>
      <c r="D92" s="42" t="s">
        <v>25</v>
      </c>
      <c r="E92" s="43" t="s">
        <v>324</v>
      </c>
      <c r="F92" s="44" t="s">
        <v>325</v>
      </c>
      <c r="G92" s="125">
        <v>43649</v>
      </c>
      <c r="H92" s="125">
        <v>43654</v>
      </c>
      <c r="I92" s="42">
        <v>3850</v>
      </c>
      <c r="J92" s="42">
        <v>750</v>
      </c>
      <c r="K92" s="42">
        <v>600</v>
      </c>
      <c r="L92" s="42">
        <v>350</v>
      </c>
      <c r="M92" s="42">
        <v>350</v>
      </c>
      <c r="N92" s="42">
        <v>600</v>
      </c>
      <c r="O92" s="42">
        <v>600</v>
      </c>
      <c r="P92" s="42">
        <v>600</v>
      </c>
      <c r="Q92" s="82"/>
      <c r="R92" s="82"/>
    </row>
    <row r="93" ht="36" spans="1:18">
      <c r="A93" s="124">
        <v>12</v>
      </c>
      <c r="B93" s="42" t="s">
        <v>326</v>
      </c>
      <c r="C93" s="42">
        <v>900</v>
      </c>
      <c r="D93" s="42" t="s">
        <v>25</v>
      </c>
      <c r="E93" s="43" t="s">
        <v>327</v>
      </c>
      <c r="F93" s="44" t="s">
        <v>328</v>
      </c>
      <c r="G93" s="125">
        <v>43647</v>
      </c>
      <c r="H93" s="125">
        <v>43657</v>
      </c>
      <c r="I93" s="42">
        <v>900</v>
      </c>
      <c r="J93" s="42"/>
      <c r="K93" s="42">
        <v>200</v>
      </c>
      <c r="L93" s="42"/>
      <c r="M93" s="42">
        <v>200</v>
      </c>
      <c r="N93" s="42"/>
      <c r="O93" s="42">
        <v>100</v>
      </c>
      <c r="P93" s="42">
        <v>400</v>
      </c>
      <c r="Q93" s="82"/>
      <c r="R93" s="82"/>
    </row>
    <row r="94" spans="1:18">
      <c r="A94" s="117"/>
      <c r="B94" s="127" t="s">
        <v>329</v>
      </c>
      <c r="C94" s="118">
        <f>SUM(C95:C151)</f>
        <v>39867.5</v>
      </c>
      <c r="D94" s="118"/>
      <c r="E94" s="117"/>
      <c r="F94" s="117"/>
      <c r="G94" s="110"/>
      <c r="H94" s="110"/>
      <c r="I94" s="118">
        <f>SUM(I95:I151)</f>
        <v>39867.5</v>
      </c>
      <c r="J94" s="118">
        <f t="shared" ref="J94:Q94" si="12">SUM(J95:J151)</f>
        <v>1677.64</v>
      </c>
      <c r="K94" s="118">
        <f t="shared" si="12"/>
        <v>4979.11</v>
      </c>
      <c r="L94" s="118">
        <f t="shared" si="12"/>
        <v>7913.34</v>
      </c>
      <c r="M94" s="118">
        <f t="shared" si="12"/>
        <v>5775.35</v>
      </c>
      <c r="N94" s="118">
        <f t="shared" si="12"/>
        <v>5880.86</v>
      </c>
      <c r="O94" s="118">
        <f t="shared" si="12"/>
        <v>6891.62</v>
      </c>
      <c r="P94" s="118">
        <f t="shared" si="12"/>
        <v>3404.53</v>
      </c>
      <c r="Q94" s="118">
        <f t="shared" si="12"/>
        <v>3345.05</v>
      </c>
      <c r="R94" s="117"/>
    </row>
    <row r="95" ht="36" customHeight="1" spans="1:18">
      <c r="A95" s="41">
        <v>1</v>
      </c>
      <c r="B95" s="43" t="s">
        <v>330</v>
      </c>
      <c r="C95" s="42">
        <v>721.7</v>
      </c>
      <c r="D95" s="43" t="s">
        <v>25</v>
      </c>
      <c r="E95" s="43" t="s">
        <v>331</v>
      </c>
      <c r="F95" s="44" t="s">
        <v>332</v>
      </c>
      <c r="G95" s="48">
        <v>43460</v>
      </c>
      <c r="H95" s="48">
        <v>43469</v>
      </c>
      <c r="I95" s="131">
        <f t="shared" ref="I95:I136" si="13">J95+K95+L95+M95+N95+O95+P95+Q95</f>
        <v>721.7</v>
      </c>
      <c r="J95" s="82">
        <v>12.3</v>
      </c>
      <c r="K95" s="82">
        <v>114</v>
      </c>
      <c r="L95" s="82">
        <v>151.1</v>
      </c>
      <c r="M95" s="82">
        <v>154</v>
      </c>
      <c r="N95" s="82">
        <v>66.5</v>
      </c>
      <c r="O95" s="82">
        <v>104.3</v>
      </c>
      <c r="P95" s="82">
        <v>62</v>
      </c>
      <c r="Q95" s="82">
        <v>57.5</v>
      </c>
      <c r="R95" s="82"/>
    </row>
    <row r="96" ht="36" customHeight="1" spans="1:18">
      <c r="A96" s="41">
        <v>2</v>
      </c>
      <c r="B96" s="43" t="s">
        <v>333</v>
      </c>
      <c r="C96" s="42">
        <v>430</v>
      </c>
      <c r="D96" s="43" t="s">
        <v>25</v>
      </c>
      <c r="E96" s="43" t="s">
        <v>334</v>
      </c>
      <c r="F96" s="44" t="s">
        <v>335</v>
      </c>
      <c r="G96" s="48">
        <v>43462</v>
      </c>
      <c r="H96" s="48">
        <v>43469</v>
      </c>
      <c r="I96" s="131">
        <f t="shared" si="13"/>
        <v>430</v>
      </c>
      <c r="J96" s="82">
        <v>9.6</v>
      </c>
      <c r="K96" s="82">
        <v>1.2</v>
      </c>
      <c r="L96" s="82">
        <v>3</v>
      </c>
      <c r="M96" s="82">
        <v>9</v>
      </c>
      <c r="N96" s="82">
        <v>403.6</v>
      </c>
      <c r="O96" s="82"/>
      <c r="P96" s="82"/>
      <c r="Q96" s="82">
        <v>3.6</v>
      </c>
      <c r="R96" s="82"/>
    </row>
    <row r="97" ht="36" customHeight="1" spans="1:18">
      <c r="A97" s="41">
        <v>3</v>
      </c>
      <c r="B97" s="43" t="s">
        <v>336</v>
      </c>
      <c r="C97" s="42">
        <v>21</v>
      </c>
      <c r="D97" s="43" t="s">
        <v>25</v>
      </c>
      <c r="E97" s="43" t="s">
        <v>337</v>
      </c>
      <c r="F97" s="44" t="s">
        <v>338</v>
      </c>
      <c r="G97" s="48">
        <v>43453</v>
      </c>
      <c r="H97" s="48">
        <v>43469</v>
      </c>
      <c r="I97" s="131">
        <f t="shared" si="13"/>
        <v>21</v>
      </c>
      <c r="J97" s="82"/>
      <c r="K97" s="82"/>
      <c r="L97" s="82"/>
      <c r="M97" s="82"/>
      <c r="N97" s="82"/>
      <c r="O97" s="82">
        <v>21</v>
      </c>
      <c r="P97" s="82"/>
      <c r="Q97" s="82"/>
      <c r="R97" s="82"/>
    </row>
    <row r="98" ht="42.75" customHeight="1" spans="1:18">
      <c r="A98" s="41">
        <v>4</v>
      </c>
      <c r="B98" s="43" t="s">
        <v>339</v>
      </c>
      <c r="C98" s="42">
        <v>1542</v>
      </c>
      <c r="D98" s="43" t="s">
        <v>25</v>
      </c>
      <c r="E98" s="43" t="s">
        <v>340</v>
      </c>
      <c r="F98" s="126" t="s">
        <v>341</v>
      </c>
      <c r="G98" s="48">
        <v>43462</v>
      </c>
      <c r="H98" s="48">
        <v>43469</v>
      </c>
      <c r="I98" s="131">
        <f t="shared" si="13"/>
        <v>1542</v>
      </c>
      <c r="J98" s="82"/>
      <c r="K98" s="82"/>
      <c r="L98" s="82"/>
      <c r="M98" s="82"/>
      <c r="N98" s="82"/>
      <c r="O98" s="82"/>
      <c r="P98" s="82">
        <v>650</v>
      </c>
      <c r="Q98" s="82">
        <v>892</v>
      </c>
      <c r="R98" s="82"/>
    </row>
    <row r="99" ht="36" customHeight="1" spans="1:18">
      <c r="A99" s="41">
        <v>5</v>
      </c>
      <c r="B99" s="43" t="s">
        <v>342</v>
      </c>
      <c r="C99" s="42">
        <v>1119</v>
      </c>
      <c r="D99" s="43" t="s">
        <v>25</v>
      </c>
      <c r="E99" s="43" t="s">
        <v>343</v>
      </c>
      <c r="F99" s="44" t="s">
        <v>344</v>
      </c>
      <c r="G99" s="48">
        <v>43461</v>
      </c>
      <c r="H99" s="48">
        <v>43488</v>
      </c>
      <c r="I99" s="131">
        <f t="shared" si="13"/>
        <v>1119</v>
      </c>
      <c r="J99" s="82">
        <v>4.7</v>
      </c>
      <c r="K99" s="82">
        <v>123.3</v>
      </c>
      <c r="L99" s="82">
        <v>288</v>
      </c>
      <c r="M99" s="82">
        <v>173</v>
      </c>
      <c r="N99" s="82">
        <v>258</v>
      </c>
      <c r="O99" s="82">
        <v>141</v>
      </c>
      <c r="P99" s="82">
        <v>81</v>
      </c>
      <c r="Q99" s="82">
        <v>50</v>
      </c>
      <c r="R99" s="82"/>
    </row>
    <row r="100" ht="36" customHeight="1" spans="1:18">
      <c r="A100" s="41">
        <v>6</v>
      </c>
      <c r="B100" s="43" t="s">
        <v>345</v>
      </c>
      <c r="C100" s="42">
        <v>2721</v>
      </c>
      <c r="D100" s="43" t="s">
        <v>25</v>
      </c>
      <c r="E100" s="43" t="s">
        <v>346</v>
      </c>
      <c r="F100" s="44" t="s">
        <v>347</v>
      </c>
      <c r="G100" s="48">
        <v>43498</v>
      </c>
      <c r="H100" s="48">
        <v>43536</v>
      </c>
      <c r="I100" s="131">
        <f t="shared" si="13"/>
        <v>2721</v>
      </c>
      <c r="J100" s="82"/>
      <c r="K100" s="82">
        <v>231</v>
      </c>
      <c r="L100" s="82">
        <v>973</v>
      </c>
      <c r="M100" s="82"/>
      <c r="N100" s="82"/>
      <c r="O100" s="82">
        <v>992</v>
      </c>
      <c r="P100" s="82">
        <v>278</v>
      </c>
      <c r="Q100" s="82">
        <v>247</v>
      </c>
      <c r="R100" s="82"/>
    </row>
    <row r="101" ht="47.25" customHeight="1" spans="1:18">
      <c r="A101" s="41">
        <v>7</v>
      </c>
      <c r="B101" s="43" t="s">
        <v>348</v>
      </c>
      <c r="C101" s="42">
        <v>637.67</v>
      </c>
      <c r="D101" s="43" t="s">
        <v>25</v>
      </c>
      <c r="E101" s="71" t="s">
        <v>346</v>
      </c>
      <c r="F101" s="44" t="s">
        <v>347</v>
      </c>
      <c r="G101" s="48">
        <v>43498</v>
      </c>
      <c r="H101" s="48">
        <v>43536</v>
      </c>
      <c r="I101" s="131">
        <f t="shared" si="13"/>
        <v>637.67</v>
      </c>
      <c r="J101" s="82">
        <v>4.46</v>
      </c>
      <c r="K101" s="82">
        <v>65.62</v>
      </c>
      <c r="L101" s="82">
        <v>133.04</v>
      </c>
      <c r="M101" s="82">
        <v>81.56</v>
      </c>
      <c r="N101" s="82">
        <v>223.54</v>
      </c>
      <c r="O101" s="82">
        <v>69.57</v>
      </c>
      <c r="P101" s="82">
        <v>34.15</v>
      </c>
      <c r="Q101" s="82">
        <v>25.73</v>
      </c>
      <c r="R101" s="82"/>
    </row>
    <row r="102" ht="47.25" customHeight="1" spans="1:18">
      <c r="A102" s="41">
        <v>8</v>
      </c>
      <c r="B102" s="43" t="s">
        <v>349</v>
      </c>
      <c r="C102" s="42">
        <v>6706.02</v>
      </c>
      <c r="D102" s="43" t="s">
        <v>25</v>
      </c>
      <c r="E102" s="71" t="s">
        <v>346</v>
      </c>
      <c r="F102" s="44" t="s">
        <v>347</v>
      </c>
      <c r="G102" s="48">
        <v>43498</v>
      </c>
      <c r="H102" s="48">
        <v>43536</v>
      </c>
      <c r="I102" s="131">
        <f t="shared" si="13"/>
        <v>6706.02</v>
      </c>
      <c r="J102" s="82">
        <v>93.72</v>
      </c>
      <c r="K102" s="82">
        <v>965.2</v>
      </c>
      <c r="L102" s="82">
        <v>1261.53</v>
      </c>
      <c r="M102" s="82">
        <v>1426.86</v>
      </c>
      <c r="N102" s="82">
        <v>1342.36</v>
      </c>
      <c r="O102" s="82">
        <v>865.71</v>
      </c>
      <c r="P102" s="82">
        <v>371.34</v>
      </c>
      <c r="Q102" s="82">
        <v>379.3</v>
      </c>
      <c r="R102" s="82"/>
    </row>
    <row r="103" ht="47.25" customHeight="1" spans="1:18">
      <c r="A103" s="41">
        <v>9</v>
      </c>
      <c r="B103" s="43" t="s">
        <v>350</v>
      </c>
      <c r="C103" s="42">
        <v>919.54</v>
      </c>
      <c r="D103" s="43" t="s">
        <v>31</v>
      </c>
      <c r="E103" s="43" t="s">
        <v>351</v>
      </c>
      <c r="F103" s="44" t="s">
        <v>352</v>
      </c>
      <c r="G103" s="48">
        <v>43482</v>
      </c>
      <c r="H103" s="48">
        <v>43537</v>
      </c>
      <c r="I103" s="131">
        <f t="shared" si="13"/>
        <v>919.54</v>
      </c>
      <c r="J103" s="82">
        <v>4.46</v>
      </c>
      <c r="K103" s="82">
        <v>100.23</v>
      </c>
      <c r="L103" s="82">
        <v>191.23</v>
      </c>
      <c r="M103" s="82">
        <v>112.88</v>
      </c>
      <c r="N103" s="82">
        <v>322.67</v>
      </c>
      <c r="O103" s="82">
        <v>100.6</v>
      </c>
      <c r="P103" s="82">
        <v>49.85</v>
      </c>
      <c r="Q103" s="82">
        <v>37.62</v>
      </c>
      <c r="R103" s="82"/>
    </row>
    <row r="104" ht="47.25" customHeight="1" spans="1:18">
      <c r="A104" s="41">
        <v>10</v>
      </c>
      <c r="B104" s="43" t="s">
        <v>353</v>
      </c>
      <c r="C104" s="42">
        <v>543.63</v>
      </c>
      <c r="D104" s="43" t="s">
        <v>31</v>
      </c>
      <c r="E104" s="43" t="s">
        <v>351</v>
      </c>
      <c r="F104" s="44" t="s">
        <v>352</v>
      </c>
      <c r="G104" s="48">
        <v>43482</v>
      </c>
      <c r="H104" s="48">
        <v>43537</v>
      </c>
      <c r="I104" s="131">
        <f t="shared" si="13"/>
        <v>543.63</v>
      </c>
      <c r="J104" s="82">
        <v>7.6</v>
      </c>
      <c r="K104" s="82">
        <v>78.24</v>
      </c>
      <c r="L104" s="82">
        <v>102.27</v>
      </c>
      <c r="M104" s="82">
        <v>115.67</v>
      </c>
      <c r="N104" s="82">
        <v>108.82</v>
      </c>
      <c r="O104" s="82">
        <v>70.18</v>
      </c>
      <c r="P104" s="82">
        <v>30.1</v>
      </c>
      <c r="Q104" s="82">
        <v>30.75</v>
      </c>
      <c r="R104" s="82"/>
    </row>
    <row r="105" ht="47.25" customHeight="1" spans="1:18">
      <c r="A105" s="41">
        <v>11</v>
      </c>
      <c r="B105" s="43" t="s">
        <v>354</v>
      </c>
      <c r="C105" s="42">
        <v>224.62</v>
      </c>
      <c r="D105" s="43" t="s">
        <v>31</v>
      </c>
      <c r="E105" s="43" t="s">
        <v>351</v>
      </c>
      <c r="F105" s="44" t="s">
        <v>352</v>
      </c>
      <c r="G105" s="48">
        <v>43482</v>
      </c>
      <c r="H105" s="48">
        <v>43537</v>
      </c>
      <c r="I105" s="131">
        <f t="shared" si="13"/>
        <v>224.62</v>
      </c>
      <c r="J105" s="82"/>
      <c r="K105" s="82">
        <v>34.47</v>
      </c>
      <c r="L105" s="82">
        <v>35.58</v>
      </c>
      <c r="M105" s="82">
        <v>62.27</v>
      </c>
      <c r="N105" s="82">
        <v>37.81</v>
      </c>
      <c r="O105" s="82">
        <v>31.14</v>
      </c>
      <c r="P105" s="82">
        <v>12.23</v>
      </c>
      <c r="Q105" s="82">
        <v>11.12</v>
      </c>
      <c r="R105" s="82"/>
    </row>
    <row r="106" ht="47.25" customHeight="1" spans="1:18">
      <c r="A106" s="41">
        <v>12</v>
      </c>
      <c r="B106" s="43" t="s">
        <v>355</v>
      </c>
      <c r="C106" s="42">
        <v>1331</v>
      </c>
      <c r="D106" s="43" t="s">
        <v>31</v>
      </c>
      <c r="E106" s="43" t="s">
        <v>351</v>
      </c>
      <c r="F106" s="44" t="s">
        <v>352</v>
      </c>
      <c r="G106" s="48">
        <v>43482</v>
      </c>
      <c r="H106" s="48">
        <v>43537</v>
      </c>
      <c r="I106" s="131">
        <f t="shared" si="13"/>
        <v>1331</v>
      </c>
      <c r="J106" s="82">
        <v>6</v>
      </c>
      <c r="K106" s="82">
        <v>147</v>
      </c>
      <c r="L106" s="82">
        <v>342</v>
      </c>
      <c r="M106" s="82">
        <v>205</v>
      </c>
      <c r="N106" s="82">
        <v>307</v>
      </c>
      <c r="O106" s="82">
        <v>167</v>
      </c>
      <c r="P106" s="82">
        <v>97</v>
      </c>
      <c r="Q106" s="82">
        <v>60</v>
      </c>
      <c r="R106" s="82"/>
    </row>
    <row r="107" ht="47.25" customHeight="1" spans="1:18">
      <c r="A107" s="41">
        <v>13</v>
      </c>
      <c r="B107" s="43" t="s">
        <v>356</v>
      </c>
      <c r="C107" s="42">
        <v>38.34</v>
      </c>
      <c r="D107" s="43" t="s">
        <v>31</v>
      </c>
      <c r="E107" s="43" t="s">
        <v>351</v>
      </c>
      <c r="F107" s="44" t="s">
        <v>352</v>
      </c>
      <c r="G107" s="48">
        <v>43482</v>
      </c>
      <c r="H107" s="48">
        <v>43537</v>
      </c>
      <c r="I107" s="131">
        <f t="shared" si="13"/>
        <v>38.34</v>
      </c>
      <c r="J107" s="82">
        <v>6.31</v>
      </c>
      <c r="K107" s="82">
        <v>0.29</v>
      </c>
      <c r="L107" s="82">
        <v>1.02</v>
      </c>
      <c r="M107" s="82">
        <v>20.16</v>
      </c>
      <c r="N107" s="82">
        <v>9.28</v>
      </c>
      <c r="O107" s="82"/>
      <c r="P107" s="82"/>
      <c r="Q107" s="82">
        <v>1.28</v>
      </c>
      <c r="R107" s="82"/>
    </row>
    <row r="108" ht="47.25" customHeight="1" spans="1:18">
      <c r="A108" s="41">
        <v>14</v>
      </c>
      <c r="B108" s="43" t="s">
        <v>354</v>
      </c>
      <c r="C108" s="42">
        <v>464.81</v>
      </c>
      <c r="D108" s="43" t="s">
        <v>31</v>
      </c>
      <c r="E108" s="43" t="s">
        <v>351</v>
      </c>
      <c r="F108" s="44" t="s">
        <v>352</v>
      </c>
      <c r="G108" s="48">
        <v>43482</v>
      </c>
      <c r="H108" s="48">
        <v>43537</v>
      </c>
      <c r="I108" s="131">
        <f t="shared" si="13"/>
        <v>464.81</v>
      </c>
      <c r="J108" s="82">
        <v>8.89</v>
      </c>
      <c r="K108" s="82">
        <v>76.73</v>
      </c>
      <c r="L108" s="82">
        <v>93.96</v>
      </c>
      <c r="M108" s="82">
        <v>101.19</v>
      </c>
      <c r="N108" s="82">
        <v>43.93</v>
      </c>
      <c r="O108" s="82">
        <v>65.05</v>
      </c>
      <c r="P108" s="82">
        <v>38.92</v>
      </c>
      <c r="Q108" s="82">
        <v>36.14</v>
      </c>
      <c r="R108" s="82"/>
    </row>
    <row r="109" ht="30.75" customHeight="1" spans="1:18">
      <c r="A109" s="41">
        <v>15</v>
      </c>
      <c r="B109" s="43" t="s">
        <v>357</v>
      </c>
      <c r="C109" s="42">
        <v>6.02</v>
      </c>
      <c r="D109" s="43" t="s">
        <v>25</v>
      </c>
      <c r="E109" s="43" t="s">
        <v>351</v>
      </c>
      <c r="F109" s="44" t="s">
        <v>352</v>
      </c>
      <c r="G109" s="48">
        <v>43482</v>
      </c>
      <c r="H109" s="48">
        <v>43537</v>
      </c>
      <c r="I109" s="131">
        <f t="shared" si="13"/>
        <v>6.02</v>
      </c>
      <c r="J109" s="82">
        <v>2</v>
      </c>
      <c r="K109" s="82"/>
      <c r="L109" s="82">
        <v>1</v>
      </c>
      <c r="M109" s="82"/>
      <c r="N109" s="82"/>
      <c r="O109" s="82"/>
      <c r="P109" s="82"/>
      <c r="Q109" s="82">
        <v>3.02</v>
      </c>
      <c r="R109" s="82"/>
    </row>
    <row r="110" ht="30.75" customHeight="1" spans="1:18">
      <c r="A110" s="41">
        <v>16</v>
      </c>
      <c r="B110" s="43" t="s">
        <v>358</v>
      </c>
      <c r="C110" s="42">
        <v>31.84</v>
      </c>
      <c r="D110" s="43" t="s">
        <v>31</v>
      </c>
      <c r="E110" s="43" t="s">
        <v>351</v>
      </c>
      <c r="F110" s="44" t="s">
        <v>352</v>
      </c>
      <c r="G110" s="48">
        <v>43482</v>
      </c>
      <c r="H110" s="48">
        <v>43537</v>
      </c>
      <c r="I110" s="131">
        <f t="shared" si="13"/>
        <v>31.84</v>
      </c>
      <c r="J110" s="82">
        <v>19.18</v>
      </c>
      <c r="K110" s="82"/>
      <c r="L110" s="82"/>
      <c r="M110" s="82">
        <v>6.78</v>
      </c>
      <c r="N110" s="82"/>
      <c r="O110" s="82"/>
      <c r="P110" s="82"/>
      <c r="Q110" s="82">
        <v>5.88</v>
      </c>
      <c r="R110" s="82"/>
    </row>
    <row r="111" ht="30.75" customHeight="1" spans="1:18">
      <c r="A111" s="41">
        <v>17</v>
      </c>
      <c r="B111" s="43" t="s">
        <v>359</v>
      </c>
      <c r="C111" s="42">
        <v>90.23</v>
      </c>
      <c r="D111" s="43" t="s">
        <v>31</v>
      </c>
      <c r="E111" s="43" t="s">
        <v>351</v>
      </c>
      <c r="F111" s="44" t="s">
        <v>352</v>
      </c>
      <c r="G111" s="48">
        <v>43482</v>
      </c>
      <c r="H111" s="48">
        <v>43537</v>
      </c>
      <c r="I111" s="131">
        <f t="shared" si="13"/>
        <v>90.23</v>
      </c>
      <c r="J111" s="82">
        <v>14.25</v>
      </c>
      <c r="K111" s="82">
        <v>6.87</v>
      </c>
      <c r="L111" s="82">
        <v>12.41</v>
      </c>
      <c r="M111" s="82">
        <v>19.29</v>
      </c>
      <c r="N111" s="82">
        <v>22.37</v>
      </c>
      <c r="O111" s="82">
        <v>8.83</v>
      </c>
      <c r="P111" s="82">
        <v>2.12</v>
      </c>
      <c r="Q111" s="82">
        <v>4.09</v>
      </c>
      <c r="R111" s="82"/>
    </row>
    <row r="112" ht="30.75" customHeight="1" spans="1:18">
      <c r="A112" s="41">
        <v>18</v>
      </c>
      <c r="B112" s="43" t="s">
        <v>360</v>
      </c>
      <c r="C112" s="42">
        <v>204.39</v>
      </c>
      <c r="D112" s="43" t="s">
        <v>31</v>
      </c>
      <c r="E112" s="43" t="s">
        <v>351</v>
      </c>
      <c r="F112" s="44" t="s">
        <v>352</v>
      </c>
      <c r="G112" s="48">
        <v>43482</v>
      </c>
      <c r="H112" s="48">
        <v>43537</v>
      </c>
      <c r="I112" s="131">
        <f t="shared" si="13"/>
        <v>204.39</v>
      </c>
      <c r="J112" s="82">
        <v>68.13</v>
      </c>
      <c r="K112" s="82">
        <v>5.76</v>
      </c>
      <c r="L112" s="82">
        <v>10.08</v>
      </c>
      <c r="M112" s="82">
        <v>90.33</v>
      </c>
      <c r="N112" s="82">
        <v>24.78</v>
      </c>
      <c r="O112" s="82"/>
      <c r="P112" s="82"/>
      <c r="Q112" s="82">
        <v>5.31</v>
      </c>
      <c r="R112" s="82"/>
    </row>
    <row r="113" ht="30.75" customHeight="1" spans="1:18">
      <c r="A113" s="41">
        <v>19</v>
      </c>
      <c r="B113" s="43" t="s">
        <v>361</v>
      </c>
      <c r="C113" s="42">
        <v>204.86</v>
      </c>
      <c r="D113" s="43" t="s">
        <v>31</v>
      </c>
      <c r="E113" s="43" t="s">
        <v>351</v>
      </c>
      <c r="F113" s="44" t="s">
        <v>352</v>
      </c>
      <c r="G113" s="48">
        <v>43482</v>
      </c>
      <c r="H113" s="48">
        <v>43537</v>
      </c>
      <c r="I113" s="131">
        <f t="shared" si="13"/>
        <v>204.86</v>
      </c>
      <c r="J113" s="82">
        <v>50.37</v>
      </c>
      <c r="K113" s="82">
        <v>1.05</v>
      </c>
      <c r="L113" s="82">
        <v>1.04</v>
      </c>
      <c r="M113" s="82">
        <v>86.95</v>
      </c>
      <c r="N113" s="82">
        <v>62.48</v>
      </c>
      <c r="O113" s="82"/>
      <c r="P113" s="82"/>
      <c r="Q113" s="82">
        <v>2.97</v>
      </c>
      <c r="R113" s="82"/>
    </row>
    <row r="114" ht="36.75" customHeight="1" spans="1:18">
      <c r="A114" s="41">
        <v>20</v>
      </c>
      <c r="B114" s="128" t="s">
        <v>362</v>
      </c>
      <c r="C114" s="42">
        <v>157.39</v>
      </c>
      <c r="D114" s="69" t="s">
        <v>25</v>
      </c>
      <c r="E114" s="43" t="s">
        <v>363</v>
      </c>
      <c r="F114" s="44" t="s">
        <v>364</v>
      </c>
      <c r="G114" s="48">
        <v>43452</v>
      </c>
      <c r="H114" s="48">
        <v>43461</v>
      </c>
      <c r="I114" s="131">
        <f t="shared" si="13"/>
        <v>157.39</v>
      </c>
      <c r="J114" s="82">
        <v>86.7</v>
      </c>
      <c r="K114" s="82"/>
      <c r="L114" s="82"/>
      <c r="M114" s="82">
        <v>32.09</v>
      </c>
      <c r="N114" s="82"/>
      <c r="O114" s="82"/>
      <c r="P114" s="82"/>
      <c r="Q114" s="82">
        <v>38.6</v>
      </c>
      <c r="R114" s="82"/>
    </row>
    <row r="115" ht="30.75" customHeight="1" spans="1:18">
      <c r="A115" s="41">
        <v>21</v>
      </c>
      <c r="B115" s="43" t="s">
        <v>365</v>
      </c>
      <c r="C115" s="42">
        <v>1042.26</v>
      </c>
      <c r="D115" s="65" t="s">
        <v>25</v>
      </c>
      <c r="E115" s="43" t="s">
        <v>366</v>
      </c>
      <c r="F115" s="44" t="s">
        <v>367</v>
      </c>
      <c r="G115" s="48">
        <v>43462</v>
      </c>
      <c r="H115" s="48">
        <v>43469</v>
      </c>
      <c r="I115" s="131">
        <f t="shared" si="13"/>
        <v>1042.26</v>
      </c>
      <c r="J115" s="82">
        <v>164.62</v>
      </c>
      <c r="K115" s="82">
        <v>79.34</v>
      </c>
      <c r="L115" s="82">
        <v>143.34</v>
      </c>
      <c r="M115" s="82">
        <v>222.83</v>
      </c>
      <c r="N115" s="82">
        <v>258.4</v>
      </c>
      <c r="O115" s="82">
        <v>101.99</v>
      </c>
      <c r="P115" s="82">
        <v>24.47</v>
      </c>
      <c r="Q115" s="82">
        <v>47.27</v>
      </c>
      <c r="R115" s="82"/>
    </row>
    <row r="116" ht="30.75" customHeight="1" spans="1:18">
      <c r="A116" s="41">
        <v>22</v>
      </c>
      <c r="B116" s="43" t="s">
        <v>365</v>
      </c>
      <c r="C116" s="42">
        <v>356.64</v>
      </c>
      <c r="D116" s="65" t="s">
        <v>25</v>
      </c>
      <c r="E116" s="43" t="s">
        <v>366</v>
      </c>
      <c r="F116" s="44" t="s">
        <v>367</v>
      </c>
      <c r="G116" s="48">
        <v>43462</v>
      </c>
      <c r="H116" s="48">
        <v>43469</v>
      </c>
      <c r="I116" s="131">
        <f t="shared" si="13"/>
        <v>356.64</v>
      </c>
      <c r="J116" s="82">
        <v>14.44</v>
      </c>
      <c r="K116" s="82">
        <v>27.74</v>
      </c>
      <c r="L116" s="82">
        <v>142.29</v>
      </c>
      <c r="M116" s="82">
        <v>9.58</v>
      </c>
      <c r="N116" s="82">
        <v>18.73</v>
      </c>
      <c r="O116" s="82">
        <v>112.4</v>
      </c>
      <c r="P116" s="82">
        <v>21.16</v>
      </c>
      <c r="Q116" s="82">
        <v>10.3</v>
      </c>
      <c r="R116" s="82"/>
    </row>
    <row r="117" ht="37.5" customHeight="1" spans="1:18">
      <c r="A117" s="41">
        <v>23</v>
      </c>
      <c r="B117" s="43" t="s">
        <v>368</v>
      </c>
      <c r="C117" s="42">
        <v>153.34</v>
      </c>
      <c r="D117" s="65" t="s">
        <v>25</v>
      </c>
      <c r="E117" s="71" t="s">
        <v>369</v>
      </c>
      <c r="F117" s="44" t="s">
        <v>370</v>
      </c>
      <c r="G117" s="48">
        <v>43462</v>
      </c>
      <c r="H117" s="48">
        <v>43469</v>
      </c>
      <c r="I117" s="131">
        <f t="shared" si="13"/>
        <v>153.34</v>
      </c>
      <c r="J117" s="82">
        <v>25.21</v>
      </c>
      <c r="K117" s="82">
        <v>1.15</v>
      </c>
      <c r="L117" s="82">
        <v>4.1</v>
      </c>
      <c r="M117" s="82">
        <v>80.64</v>
      </c>
      <c r="N117" s="82">
        <v>37.12</v>
      </c>
      <c r="O117" s="82"/>
      <c r="P117" s="82"/>
      <c r="Q117" s="82">
        <v>5.12</v>
      </c>
      <c r="R117" s="82"/>
    </row>
    <row r="118" ht="37.5" customHeight="1" spans="1:18">
      <c r="A118" s="41">
        <v>24</v>
      </c>
      <c r="B118" s="43" t="s">
        <v>368</v>
      </c>
      <c r="C118" s="42">
        <v>819.4</v>
      </c>
      <c r="D118" s="65" t="s">
        <v>25</v>
      </c>
      <c r="E118" s="71" t="s">
        <v>369</v>
      </c>
      <c r="F118" s="44" t="s">
        <v>370</v>
      </c>
      <c r="G118" s="48">
        <v>43462</v>
      </c>
      <c r="H118" s="48">
        <v>43469</v>
      </c>
      <c r="I118" s="131">
        <f t="shared" si="13"/>
        <v>819.4</v>
      </c>
      <c r="J118" s="82">
        <v>201.46</v>
      </c>
      <c r="K118" s="82">
        <v>4.18</v>
      </c>
      <c r="L118" s="82">
        <v>4.14</v>
      </c>
      <c r="M118" s="82">
        <v>347.8</v>
      </c>
      <c r="N118" s="82">
        <v>249.95</v>
      </c>
      <c r="O118" s="82"/>
      <c r="P118" s="82"/>
      <c r="Q118" s="82">
        <v>11.87</v>
      </c>
      <c r="R118" s="82"/>
    </row>
    <row r="119" ht="30.75" customHeight="1" spans="1:18">
      <c r="A119" s="41">
        <v>25</v>
      </c>
      <c r="B119" s="43" t="s">
        <v>371</v>
      </c>
      <c r="C119" s="42">
        <v>451.78</v>
      </c>
      <c r="D119" s="65" t="s">
        <v>25</v>
      </c>
      <c r="E119" s="67" t="s">
        <v>372</v>
      </c>
      <c r="F119" s="44" t="s">
        <v>373</v>
      </c>
      <c r="G119" s="48">
        <v>43622</v>
      </c>
      <c r="H119" s="48">
        <v>43637</v>
      </c>
      <c r="I119" s="131">
        <f t="shared" si="13"/>
        <v>451.78</v>
      </c>
      <c r="J119" s="82">
        <v>11.27</v>
      </c>
      <c r="K119" s="82">
        <v>76.94</v>
      </c>
      <c r="L119" s="82">
        <v>90.85</v>
      </c>
      <c r="M119" s="82">
        <v>104.23</v>
      </c>
      <c r="N119" s="82">
        <v>56.2</v>
      </c>
      <c r="O119" s="82">
        <v>51.86</v>
      </c>
      <c r="P119" s="82">
        <v>26.42</v>
      </c>
      <c r="Q119" s="82">
        <v>34.01</v>
      </c>
      <c r="R119" s="82"/>
    </row>
    <row r="120" ht="30.75" customHeight="1" spans="1:18">
      <c r="A120" s="41">
        <v>26</v>
      </c>
      <c r="B120" s="43" t="s">
        <v>374</v>
      </c>
      <c r="C120" s="42">
        <v>607</v>
      </c>
      <c r="D120" s="65" t="s">
        <v>25</v>
      </c>
      <c r="E120" s="67" t="s">
        <v>372</v>
      </c>
      <c r="F120" s="44" t="s">
        <v>373</v>
      </c>
      <c r="G120" s="48">
        <v>43622</v>
      </c>
      <c r="H120" s="48">
        <v>43637</v>
      </c>
      <c r="I120" s="131">
        <f t="shared" si="13"/>
        <v>607</v>
      </c>
      <c r="J120" s="82">
        <v>4.22</v>
      </c>
      <c r="K120" s="82">
        <v>66.82</v>
      </c>
      <c r="L120" s="82">
        <v>125.63</v>
      </c>
      <c r="M120" s="82">
        <v>77.01</v>
      </c>
      <c r="N120" s="82">
        <v>211.09</v>
      </c>
      <c r="O120" s="82">
        <v>65.69</v>
      </c>
      <c r="P120" s="82">
        <v>32.24</v>
      </c>
      <c r="Q120" s="82">
        <v>24.3</v>
      </c>
      <c r="R120" s="82"/>
    </row>
    <row r="121" ht="34.5" customHeight="1" spans="1:18">
      <c r="A121" s="41">
        <v>27</v>
      </c>
      <c r="B121" s="71" t="s">
        <v>375</v>
      </c>
      <c r="C121" s="42">
        <v>836</v>
      </c>
      <c r="D121" s="65" t="s">
        <v>25</v>
      </c>
      <c r="E121" s="71" t="s">
        <v>376</v>
      </c>
      <c r="F121" s="44" t="s">
        <v>377</v>
      </c>
      <c r="G121" s="48">
        <v>43622</v>
      </c>
      <c r="H121" s="48">
        <v>43629</v>
      </c>
      <c r="I121" s="131">
        <f t="shared" si="13"/>
        <v>836</v>
      </c>
      <c r="J121" s="82"/>
      <c r="K121" s="82"/>
      <c r="L121" s="82"/>
      <c r="M121" s="82">
        <v>424</v>
      </c>
      <c r="N121" s="82">
        <v>412</v>
      </c>
      <c r="O121" s="82"/>
      <c r="P121" s="82"/>
      <c r="Q121" s="82"/>
      <c r="R121" s="82"/>
    </row>
    <row r="122" ht="30.75" customHeight="1" spans="1:18">
      <c r="A122" s="41">
        <v>28</v>
      </c>
      <c r="B122" s="43" t="s">
        <v>378</v>
      </c>
      <c r="C122" s="42">
        <v>787</v>
      </c>
      <c r="D122" s="69" t="s">
        <v>25</v>
      </c>
      <c r="E122" s="71" t="s">
        <v>379</v>
      </c>
      <c r="F122" s="44" t="s">
        <v>380</v>
      </c>
      <c r="G122" s="48">
        <v>43622</v>
      </c>
      <c r="H122" s="48">
        <v>43628</v>
      </c>
      <c r="I122" s="131">
        <f t="shared" si="13"/>
        <v>787</v>
      </c>
      <c r="J122" s="82"/>
      <c r="K122" s="82"/>
      <c r="L122" s="82">
        <v>787</v>
      </c>
      <c r="M122" s="82"/>
      <c r="N122" s="82"/>
      <c r="O122" s="82"/>
      <c r="P122" s="82"/>
      <c r="Q122" s="82"/>
      <c r="R122" s="82"/>
    </row>
    <row r="123" ht="30.75" customHeight="1" spans="1:18">
      <c r="A123" s="41">
        <v>29</v>
      </c>
      <c r="B123" s="43" t="s">
        <v>381</v>
      </c>
      <c r="C123" s="42">
        <v>15</v>
      </c>
      <c r="D123" s="65" t="s">
        <v>25</v>
      </c>
      <c r="E123" s="71" t="s">
        <v>382</v>
      </c>
      <c r="F123" s="44" t="s">
        <v>383</v>
      </c>
      <c r="G123" s="48">
        <v>43622</v>
      </c>
      <c r="H123" s="48">
        <v>43640</v>
      </c>
      <c r="I123" s="131">
        <f t="shared" si="13"/>
        <v>15</v>
      </c>
      <c r="J123" s="82">
        <v>15</v>
      </c>
      <c r="K123" s="82"/>
      <c r="L123" s="82"/>
      <c r="M123" s="82"/>
      <c r="N123" s="82"/>
      <c r="O123" s="82"/>
      <c r="P123" s="82"/>
      <c r="Q123" s="82"/>
      <c r="R123" s="82"/>
    </row>
    <row r="124" ht="30.75" customHeight="1" spans="1:18">
      <c r="A124" s="41">
        <v>30</v>
      </c>
      <c r="B124" s="43" t="s">
        <v>384</v>
      </c>
      <c r="C124" s="42">
        <v>678.6</v>
      </c>
      <c r="D124" s="65" t="s">
        <v>25</v>
      </c>
      <c r="E124" s="71" t="s">
        <v>385</v>
      </c>
      <c r="F124" s="44" t="s">
        <v>386</v>
      </c>
      <c r="G124" s="48">
        <v>43618</v>
      </c>
      <c r="H124" s="48">
        <v>43629</v>
      </c>
      <c r="I124" s="131">
        <f t="shared" si="13"/>
        <v>678.6</v>
      </c>
      <c r="J124" s="82"/>
      <c r="K124" s="82">
        <v>123.2</v>
      </c>
      <c r="L124" s="82">
        <v>141.7</v>
      </c>
      <c r="M124" s="82">
        <v>69.3</v>
      </c>
      <c r="N124" s="82">
        <v>79.2</v>
      </c>
      <c r="O124" s="82">
        <v>132.6</v>
      </c>
      <c r="P124" s="82">
        <v>83.2</v>
      </c>
      <c r="Q124" s="82">
        <v>49.4</v>
      </c>
      <c r="R124" s="82"/>
    </row>
    <row r="125" ht="30.75" customHeight="1" spans="1:18">
      <c r="A125" s="41">
        <v>31</v>
      </c>
      <c r="B125" s="43" t="s">
        <v>387</v>
      </c>
      <c r="C125" s="42">
        <v>20</v>
      </c>
      <c r="D125" s="65" t="s">
        <v>25</v>
      </c>
      <c r="E125" s="71" t="s">
        <v>388</v>
      </c>
      <c r="F125" s="44" t="s">
        <v>389</v>
      </c>
      <c r="G125" s="48">
        <v>43622</v>
      </c>
      <c r="H125" s="48">
        <v>43630</v>
      </c>
      <c r="I125" s="131">
        <f t="shared" si="13"/>
        <v>20</v>
      </c>
      <c r="J125" s="82">
        <v>20</v>
      </c>
      <c r="K125" s="82"/>
      <c r="L125" s="82"/>
      <c r="M125" s="82"/>
      <c r="N125" s="82"/>
      <c r="O125" s="82"/>
      <c r="P125" s="82"/>
      <c r="Q125" s="82"/>
      <c r="R125" s="82"/>
    </row>
    <row r="126" ht="30.75" customHeight="1" spans="1:18">
      <c r="A126" s="41">
        <v>32</v>
      </c>
      <c r="B126" s="43" t="s">
        <v>390</v>
      </c>
      <c r="C126" s="42">
        <v>13.2</v>
      </c>
      <c r="D126" s="65" t="s">
        <v>25</v>
      </c>
      <c r="E126" s="71" t="s">
        <v>391</v>
      </c>
      <c r="F126" s="44" t="s">
        <v>392</v>
      </c>
      <c r="G126" s="48">
        <v>43622</v>
      </c>
      <c r="H126" s="48">
        <v>43629</v>
      </c>
      <c r="I126" s="131">
        <f t="shared" si="13"/>
        <v>13.2</v>
      </c>
      <c r="J126" s="82"/>
      <c r="K126" s="82">
        <v>0.65</v>
      </c>
      <c r="L126" s="82">
        <v>2.82</v>
      </c>
      <c r="M126" s="82"/>
      <c r="N126" s="82"/>
      <c r="O126" s="82"/>
      <c r="P126" s="82"/>
      <c r="Q126" s="82">
        <v>9.73</v>
      </c>
      <c r="R126" s="82"/>
    </row>
    <row r="127" ht="30.75" customHeight="1" spans="1:18">
      <c r="A127" s="41">
        <v>33</v>
      </c>
      <c r="B127" s="43" t="s">
        <v>393</v>
      </c>
      <c r="C127" s="42">
        <v>24.51</v>
      </c>
      <c r="D127" s="65" t="s">
        <v>25</v>
      </c>
      <c r="E127" s="71" t="s">
        <v>391</v>
      </c>
      <c r="F127" s="44" t="s">
        <v>392</v>
      </c>
      <c r="G127" s="48">
        <v>43622</v>
      </c>
      <c r="H127" s="48">
        <v>43629</v>
      </c>
      <c r="I127" s="131">
        <f t="shared" si="13"/>
        <v>24.51</v>
      </c>
      <c r="J127" s="82"/>
      <c r="K127" s="82">
        <v>2.53</v>
      </c>
      <c r="L127" s="82">
        <v>13.6</v>
      </c>
      <c r="M127" s="82"/>
      <c r="N127" s="82"/>
      <c r="O127" s="82"/>
      <c r="P127" s="82"/>
      <c r="Q127" s="82">
        <v>8.38</v>
      </c>
      <c r="R127" s="82"/>
    </row>
    <row r="128" ht="30.75" customHeight="1" spans="1:18">
      <c r="A128" s="41">
        <v>34</v>
      </c>
      <c r="B128" s="71" t="s">
        <v>394</v>
      </c>
      <c r="C128" s="42">
        <v>15.1</v>
      </c>
      <c r="D128" s="65" t="s">
        <v>25</v>
      </c>
      <c r="E128" s="71" t="s">
        <v>395</v>
      </c>
      <c r="F128" s="44" t="s">
        <v>396</v>
      </c>
      <c r="G128" s="48">
        <v>43622</v>
      </c>
      <c r="H128" s="48">
        <v>43628</v>
      </c>
      <c r="I128" s="131">
        <f t="shared" si="13"/>
        <v>15.1</v>
      </c>
      <c r="J128" s="82">
        <v>3.21</v>
      </c>
      <c r="K128" s="82">
        <v>0.15</v>
      </c>
      <c r="L128" s="82">
        <v>0.28</v>
      </c>
      <c r="M128" s="82">
        <v>8.45</v>
      </c>
      <c r="N128" s="82">
        <v>2.34</v>
      </c>
      <c r="O128" s="82"/>
      <c r="P128" s="82"/>
      <c r="Q128" s="82">
        <v>0.67</v>
      </c>
      <c r="R128" s="82"/>
    </row>
    <row r="129" ht="30.75" customHeight="1" spans="1:18">
      <c r="A129" s="41">
        <v>35</v>
      </c>
      <c r="B129" s="71" t="s">
        <v>397</v>
      </c>
      <c r="C129" s="42">
        <v>109.41</v>
      </c>
      <c r="D129" s="65" t="s">
        <v>25</v>
      </c>
      <c r="E129" s="71" t="s">
        <v>395</v>
      </c>
      <c r="F129" s="44" t="s">
        <v>396</v>
      </c>
      <c r="G129" s="48">
        <v>43622</v>
      </c>
      <c r="H129" s="48">
        <v>43628</v>
      </c>
      <c r="I129" s="131">
        <f t="shared" si="13"/>
        <v>109.41</v>
      </c>
      <c r="J129" s="82">
        <v>34.98</v>
      </c>
      <c r="K129" s="82">
        <v>0.86</v>
      </c>
      <c r="L129" s="82">
        <v>0.34</v>
      </c>
      <c r="M129" s="82">
        <v>57.05</v>
      </c>
      <c r="N129" s="82">
        <v>13.75</v>
      </c>
      <c r="O129" s="82"/>
      <c r="P129" s="82"/>
      <c r="Q129" s="82">
        <v>2.43</v>
      </c>
      <c r="R129" s="82"/>
    </row>
    <row r="130" ht="30.75" customHeight="1" spans="1:18">
      <c r="A130" s="41">
        <v>36</v>
      </c>
      <c r="B130" s="71" t="s">
        <v>398</v>
      </c>
      <c r="C130" s="42">
        <v>1479.28</v>
      </c>
      <c r="D130" s="69" t="s">
        <v>31</v>
      </c>
      <c r="E130" s="71" t="s">
        <v>399</v>
      </c>
      <c r="F130" s="44" t="s">
        <v>400</v>
      </c>
      <c r="G130" s="48">
        <v>43620</v>
      </c>
      <c r="H130" s="48">
        <v>43629</v>
      </c>
      <c r="I130" s="131">
        <f t="shared" si="13"/>
        <v>1479.28</v>
      </c>
      <c r="J130" s="82"/>
      <c r="K130" s="82">
        <v>8</v>
      </c>
      <c r="L130" s="82"/>
      <c r="M130" s="82">
        <v>37.52</v>
      </c>
      <c r="N130" s="82"/>
      <c r="O130" s="82">
        <v>1002.48</v>
      </c>
      <c r="P130" s="82">
        <v>431.28</v>
      </c>
      <c r="Q130" s="82"/>
      <c r="R130" s="82"/>
    </row>
    <row r="131" ht="30.75" customHeight="1" spans="1:18">
      <c r="A131" s="41">
        <v>37</v>
      </c>
      <c r="B131" s="71" t="s">
        <v>401</v>
      </c>
      <c r="C131" s="42">
        <v>420.6</v>
      </c>
      <c r="D131" s="69" t="s">
        <v>25</v>
      </c>
      <c r="E131" s="71" t="s">
        <v>402</v>
      </c>
      <c r="F131" s="44" t="s">
        <v>403</v>
      </c>
      <c r="G131" s="48">
        <v>43622</v>
      </c>
      <c r="H131" s="48">
        <v>43630</v>
      </c>
      <c r="I131" s="131">
        <f t="shared" si="13"/>
        <v>420.6</v>
      </c>
      <c r="J131" s="82">
        <v>420.6</v>
      </c>
      <c r="K131" s="82"/>
      <c r="L131" s="82"/>
      <c r="M131" s="82"/>
      <c r="N131" s="82"/>
      <c r="O131" s="82"/>
      <c r="P131" s="82"/>
      <c r="Q131" s="82"/>
      <c r="R131" s="82"/>
    </row>
    <row r="132" ht="30.75" customHeight="1" spans="1:18">
      <c r="A132" s="41">
        <v>38</v>
      </c>
      <c r="B132" s="43" t="s">
        <v>404</v>
      </c>
      <c r="C132" s="42">
        <v>24.21</v>
      </c>
      <c r="D132" s="65" t="s">
        <v>31</v>
      </c>
      <c r="E132" s="71" t="s">
        <v>405</v>
      </c>
      <c r="F132" s="44" t="s">
        <v>406</v>
      </c>
      <c r="G132" s="48">
        <v>43622</v>
      </c>
      <c r="H132" s="48">
        <v>43629</v>
      </c>
      <c r="I132" s="131">
        <f t="shared" si="13"/>
        <v>24.21</v>
      </c>
      <c r="J132" s="82"/>
      <c r="K132" s="82"/>
      <c r="L132" s="82"/>
      <c r="M132" s="82">
        <v>17.94</v>
      </c>
      <c r="N132" s="82">
        <v>2.22</v>
      </c>
      <c r="O132" s="82"/>
      <c r="P132" s="82"/>
      <c r="Q132" s="82">
        <v>4.05</v>
      </c>
      <c r="R132" s="82"/>
    </row>
    <row r="133" ht="30.75" customHeight="1" spans="1:18">
      <c r="A133" s="41">
        <v>39</v>
      </c>
      <c r="B133" s="71" t="s">
        <v>407</v>
      </c>
      <c r="C133" s="42">
        <v>7.32</v>
      </c>
      <c r="D133" s="71" t="s">
        <v>25</v>
      </c>
      <c r="E133" s="71" t="s">
        <v>408</v>
      </c>
      <c r="F133" s="44" t="s">
        <v>409</v>
      </c>
      <c r="G133" s="48">
        <v>43622</v>
      </c>
      <c r="H133" s="48">
        <v>43629</v>
      </c>
      <c r="I133" s="131">
        <f t="shared" si="13"/>
        <v>7.32</v>
      </c>
      <c r="J133" s="82"/>
      <c r="K133" s="82"/>
      <c r="L133" s="82">
        <v>2.42</v>
      </c>
      <c r="M133" s="82"/>
      <c r="N133" s="82"/>
      <c r="O133" s="82">
        <v>2.01</v>
      </c>
      <c r="P133" s="82">
        <v>2.89</v>
      </c>
      <c r="Q133" s="82"/>
      <c r="R133" s="82"/>
    </row>
    <row r="134" ht="30.75" customHeight="1" spans="1:18">
      <c r="A134" s="41">
        <v>40</v>
      </c>
      <c r="B134" s="43" t="s">
        <v>410</v>
      </c>
      <c r="C134" s="42">
        <v>24</v>
      </c>
      <c r="D134" s="43" t="s">
        <v>31</v>
      </c>
      <c r="E134" s="43" t="s">
        <v>411</v>
      </c>
      <c r="F134" s="44" t="s">
        <v>412</v>
      </c>
      <c r="G134" s="48">
        <v>43698</v>
      </c>
      <c r="H134" s="48">
        <v>43699</v>
      </c>
      <c r="I134" s="131">
        <f t="shared" si="13"/>
        <v>24</v>
      </c>
      <c r="J134" s="82"/>
      <c r="K134" s="41">
        <v>4</v>
      </c>
      <c r="L134" s="41"/>
      <c r="M134" s="41">
        <v>20</v>
      </c>
      <c r="N134" s="82"/>
      <c r="O134" s="82"/>
      <c r="P134" s="82"/>
      <c r="Q134" s="82"/>
      <c r="R134" s="82"/>
    </row>
    <row r="135" ht="30.75" customHeight="1" spans="1:18">
      <c r="A135" s="41">
        <v>41</v>
      </c>
      <c r="B135" s="43" t="s">
        <v>413</v>
      </c>
      <c r="C135" s="42">
        <v>17</v>
      </c>
      <c r="D135" s="43" t="s">
        <v>31</v>
      </c>
      <c r="E135" s="43" t="s">
        <v>414</v>
      </c>
      <c r="F135" s="44" t="s">
        <v>415</v>
      </c>
      <c r="G135" s="46">
        <v>43613</v>
      </c>
      <c r="H135" s="48">
        <v>43629</v>
      </c>
      <c r="I135" s="131">
        <f t="shared" si="13"/>
        <v>17</v>
      </c>
      <c r="J135" s="82">
        <v>17</v>
      </c>
      <c r="K135" s="41"/>
      <c r="L135" s="41"/>
      <c r="M135" s="41"/>
      <c r="N135" s="82"/>
      <c r="O135" s="82"/>
      <c r="P135" s="82"/>
      <c r="Q135" s="82"/>
      <c r="R135" s="82"/>
    </row>
    <row r="136" ht="30.75" customHeight="1" spans="1:18">
      <c r="A136" s="41">
        <v>42</v>
      </c>
      <c r="B136" s="43" t="s">
        <v>416</v>
      </c>
      <c r="C136" s="42">
        <v>17</v>
      </c>
      <c r="D136" s="43" t="s">
        <v>31</v>
      </c>
      <c r="E136" s="43" t="s">
        <v>417</v>
      </c>
      <c r="F136" s="44" t="s">
        <v>418</v>
      </c>
      <c r="G136" s="46">
        <v>43584</v>
      </c>
      <c r="H136" s="48">
        <v>43592</v>
      </c>
      <c r="I136" s="131">
        <f t="shared" si="13"/>
        <v>17</v>
      </c>
      <c r="J136" s="82"/>
      <c r="K136" s="41"/>
      <c r="L136" s="41"/>
      <c r="M136" s="41"/>
      <c r="N136" s="82"/>
      <c r="O136" s="82">
        <v>17</v>
      </c>
      <c r="P136" s="82"/>
      <c r="Q136" s="82"/>
      <c r="R136" s="82"/>
    </row>
    <row r="137" ht="30.75" customHeight="1" spans="1:18">
      <c r="A137" s="41">
        <v>43</v>
      </c>
      <c r="B137" s="43" t="s">
        <v>419</v>
      </c>
      <c r="C137" s="42">
        <v>169.4</v>
      </c>
      <c r="D137" s="43" t="s">
        <v>31</v>
      </c>
      <c r="E137" s="43" t="s">
        <v>420</v>
      </c>
      <c r="F137" s="44" t="s">
        <v>421</v>
      </c>
      <c r="G137" s="46"/>
      <c r="H137" s="48">
        <v>43717</v>
      </c>
      <c r="I137" s="131">
        <v>169.4</v>
      </c>
      <c r="J137" s="82"/>
      <c r="K137" s="41">
        <v>40</v>
      </c>
      <c r="L137" s="41">
        <v>10</v>
      </c>
      <c r="M137" s="41">
        <v>70</v>
      </c>
      <c r="N137" s="82">
        <v>18</v>
      </c>
      <c r="O137" s="82">
        <v>15.3</v>
      </c>
      <c r="P137" s="82">
        <v>6</v>
      </c>
      <c r="Q137" s="82">
        <v>10.1</v>
      </c>
      <c r="R137" s="82"/>
    </row>
    <row r="138" ht="30.75" customHeight="1" spans="1:18">
      <c r="A138" s="41">
        <v>44</v>
      </c>
      <c r="B138" s="43" t="s">
        <v>422</v>
      </c>
      <c r="C138" s="42">
        <v>3.6</v>
      </c>
      <c r="D138" s="43" t="s">
        <v>25</v>
      </c>
      <c r="E138" s="43" t="s">
        <v>423</v>
      </c>
      <c r="F138" s="44" t="s">
        <v>424</v>
      </c>
      <c r="G138" s="46">
        <v>43734</v>
      </c>
      <c r="H138" s="48">
        <v>43749</v>
      </c>
      <c r="I138" s="131">
        <f t="shared" ref="I138:I151" si="14">J138+K138+L138+M138+N138+O138+P138+Q138</f>
        <v>3.6</v>
      </c>
      <c r="J138" s="82">
        <v>0.6</v>
      </c>
      <c r="K138" s="41"/>
      <c r="L138" s="41"/>
      <c r="M138" s="41">
        <v>1.8</v>
      </c>
      <c r="N138" s="82">
        <v>1.2</v>
      </c>
      <c r="O138" s="82"/>
      <c r="P138" s="82"/>
      <c r="Q138" s="82"/>
      <c r="R138" s="82"/>
    </row>
    <row r="139" ht="30.75" customHeight="1" spans="1:18">
      <c r="A139" s="41">
        <v>45</v>
      </c>
      <c r="B139" s="43" t="s">
        <v>425</v>
      </c>
      <c r="C139" s="42">
        <v>0.6</v>
      </c>
      <c r="D139" s="43" t="s">
        <v>25</v>
      </c>
      <c r="E139" s="43" t="s">
        <v>423</v>
      </c>
      <c r="F139" s="44" t="s">
        <v>424</v>
      </c>
      <c r="G139" s="46">
        <v>43734</v>
      </c>
      <c r="H139" s="48">
        <v>43749</v>
      </c>
      <c r="I139" s="131">
        <f t="shared" si="14"/>
        <v>0.6</v>
      </c>
      <c r="J139" s="82">
        <v>0.6</v>
      </c>
      <c r="K139" s="41"/>
      <c r="L139" s="41"/>
      <c r="M139" s="41"/>
      <c r="N139" s="82"/>
      <c r="O139" s="82"/>
      <c r="P139" s="82"/>
      <c r="Q139" s="82"/>
      <c r="R139" s="82"/>
    </row>
    <row r="140" ht="30.75" customHeight="1" spans="1:18">
      <c r="A140" s="41">
        <v>46</v>
      </c>
      <c r="B140" s="43" t="s">
        <v>426</v>
      </c>
      <c r="C140" s="42">
        <v>2.78</v>
      </c>
      <c r="D140" s="43" t="s">
        <v>31</v>
      </c>
      <c r="E140" s="43" t="s">
        <v>427</v>
      </c>
      <c r="F140" s="44" t="s">
        <v>428</v>
      </c>
      <c r="G140" s="46"/>
      <c r="H140" s="48">
        <v>43710</v>
      </c>
      <c r="I140" s="131">
        <f t="shared" si="14"/>
        <v>2.78</v>
      </c>
      <c r="J140" s="82"/>
      <c r="K140" s="41"/>
      <c r="L140" s="41"/>
      <c r="M140" s="41"/>
      <c r="N140" s="82"/>
      <c r="O140" s="82">
        <v>2.78</v>
      </c>
      <c r="P140" s="82"/>
      <c r="Q140" s="82"/>
      <c r="R140" s="82"/>
    </row>
    <row r="141" ht="30.75" customHeight="1" spans="1:18">
      <c r="A141" s="41">
        <v>47</v>
      </c>
      <c r="B141" s="43" t="s">
        <v>429</v>
      </c>
      <c r="C141" s="42">
        <v>1354</v>
      </c>
      <c r="D141" s="43" t="s">
        <v>31</v>
      </c>
      <c r="E141" s="43" t="s">
        <v>430</v>
      </c>
      <c r="F141" s="44" t="s">
        <v>431</v>
      </c>
      <c r="G141" s="46">
        <v>43542</v>
      </c>
      <c r="H141" s="48">
        <v>43552</v>
      </c>
      <c r="I141" s="131">
        <f t="shared" si="14"/>
        <v>1354</v>
      </c>
      <c r="J141" s="82"/>
      <c r="K141" s="41">
        <v>424</v>
      </c>
      <c r="L141" s="41">
        <v>481</v>
      </c>
      <c r="M141" s="41"/>
      <c r="N141" s="82"/>
      <c r="O141" s="82">
        <v>449</v>
      </c>
      <c r="P141" s="82"/>
      <c r="Q141" s="82"/>
      <c r="R141" s="82"/>
    </row>
    <row r="142" ht="30.75" customHeight="1" spans="1:18">
      <c r="A142" s="41">
        <v>48</v>
      </c>
      <c r="B142" s="43" t="s">
        <v>432</v>
      </c>
      <c r="C142" s="42">
        <v>2032</v>
      </c>
      <c r="D142" s="43" t="s">
        <v>31</v>
      </c>
      <c r="E142" s="43" t="s">
        <v>430</v>
      </c>
      <c r="F142" s="44" t="s">
        <v>431</v>
      </c>
      <c r="G142" s="46">
        <v>43542</v>
      </c>
      <c r="H142" s="48">
        <v>43552</v>
      </c>
      <c r="I142" s="131">
        <f t="shared" si="14"/>
        <v>2032</v>
      </c>
      <c r="J142" s="82"/>
      <c r="K142" s="41">
        <v>637</v>
      </c>
      <c r="L142" s="41">
        <v>721</v>
      </c>
      <c r="M142" s="41"/>
      <c r="N142" s="82"/>
      <c r="O142" s="82">
        <v>674</v>
      </c>
      <c r="P142" s="82"/>
      <c r="Q142" s="82"/>
      <c r="R142" s="82"/>
    </row>
    <row r="143" ht="30.75" customHeight="1" spans="1:18">
      <c r="A143" s="41">
        <v>49</v>
      </c>
      <c r="B143" s="43" t="s">
        <v>433</v>
      </c>
      <c r="C143" s="42">
        <v>6478</v>
      </c>
      <c r="D143" s="43" t="s">
        <v>25</v>
      </c>
      <c r="E143" s="43" t="s">
        <v>434</v>
      </c>
      <c r="F143" s="44" t="s">
        <v>435</v>
      </c>
      <c r="G143" s="46">
        <v>43752</v>
      </c>
      <c r="H143" s="48">
        <v>43752</v>
      </c>
      <c r="I143" s="131">
        <f t="shared" si="14"/>
        <v>6478</v>
      </c>
      <c r="J143" s="82">
        <v>217</v>
      </c>
      <c r="K143" s="41">
        <v>880</v>
      </c>
      <c r="L143" s="41">
        <v>1005</v>
      </c>
      <c r="M143" s="41">
        <v>884</v>
      </c>
      <c r="N143" s="82">
        <v>878</v>
      </c>
      <c r="O143" s="82">
        <v>920</v>
      </c>
      <c r="P143" s="82">
        <v>798</v>
      </c>
      <c r="Q143" s="82">
        <v>896</v>
      </c>
      <c r="R143" s="82"/>
    </row>
    <row r="144" ht="30.75" customHeight="1" spans="1:18">
      <c r="A144" s="41">
        <v>50</v>
      </c>
      <c r="B144" s="43" t="s">
        <v>436</v>
      </c>
      <c r="C144" s="42">
        <v>73.15</v>
      </c>
      <c r="D144" s="43" t="s">
        <v>25</v>
      </c>
      <c r="E144" s="43" t="s">
        <v>437</v>
      </c>
      <c r="F144" s="44" t="s">
        <v>438</v>
      </c>
      <c r="G144" s="46">
        <v>43798</v>
      </c>
      <c r="H144" s="48">
        <v>43798</v>
      </c>
      <c r="I144" s="131">
        <f t="shared" si="14"/>
        <v>73.15</v>
      </c>
      <c r="J144" s="82">
        <v>11.75</v>
      </c>
      <c r="K144" s="41">
        <v>5.13</v>
      </c>
      <c r="L144" s="41">
        <v>10.45</v>
      </c>
      <c r="M144" s="41">
        <v>15.83</v>
      </c>
      <c r="N144" s="82">
        <v>17.45</v>
      </c>
      <c r="O144" s="82">
        <v>7.45</v>
      </c>
      <c r="P144" s="82">
        <v>1.96</v>
      </c>
      <c r="Q144" s="82">
        <v>3.13</v>
      </c>
      <c r="R144" s="82"/>
    </row>
    <row r="145" ht="30.75" customHeight="1" spans="1:18">
      <c r="A145" s="41">
        <v>51</v>
      </c>
      <c r="B145" s="43" t="s">
        <v>439</v>
      </c>
      <c r="C145" s="42">
        <v>3224.79</v>
      </c>
      <c r="D145" s="43" t="s">
        <v>31</v>
      </c>
      <c r="E145" s="43" t="s">
        <v>440</v>
      </c>
      <c r="F145" s="44" t="s">
        <v>441</v>
      </c>
      <c r="G145" s="46">
        <v>43798</v>
      </c>
      <c r="H145" s="46">
        <v>43798</v>
      </c>
      <c r="I145" s="131">
        <f t="shared" si="14"/>
        <v>3224.79</v>
      </c>
      <c r="J145" s="82">
        <v>35.7</v>
      </c>
      <c r="K145" s="41">
        <v>612.91</v>
      </c>
      <c r="L145" s="41">
        <v>614.48</v>
      </c>
      <c r="M145" s="41">
        <v>584.68</v>
      </c>
      <c r="N145" s="82">
        <v>331.33</v>
      </c>
      <c r="O145" s="82">
        <v>633.68</v>
      </c>
      <c r="P145" s="82">
        <v>263.2</v>
      </c>
      <c r="Q145" s="82">
        <v>148.81</v>
      </c>
      <c r="R145" s="82"/>
    </row>
    <row r="146" ht="30.75" customHeight="1" spans="1:18">
      <c r="A146" s="41">
        <v>52</v>
      </c>
      <c r="B146" s="43" t="s">
        <v>442</v>
      </c>
      <c r="C146" s="42">
        <v>330</v>
      </c>
      <c r="D146" s="43" t="s">
        <v>31</v>
      </c>
      <c r="E146" s="43" t="s">
        <v>443</v>
      </c>
      <c r="F146" s="44" t="s">
        <v>444</v>
      </c>
      <c r="G146" s="46">
        <v>43798</v>
      </c>
      <c r="H146" s="46">
        <v>43798</v>
      </c>
      <c r="I146" s="131">
        <f t="shared" si="14"/>
        <v>330</v>
      </c>
      <c r="J146" s="82">
        <v>4.85</v>
      </c>
      <c r="K146" s="41">
        <v>33.15</v>
      </c>
      <c r="L146" s="41">
        <v>10</v>
      </c>
      <c r="M146" s="41"/>
      <c r="N146" s="82">
        <v>40</v>
      </c>
      <c r="O146" s="82">
        <v>67</v>
      </c>
      <c r="P146" s="82">
        <v>7</v>
      </c>
      <c r="Q146" s="82">
        <v>168</v>
      </c>
      <c r="R146" s="82"/>
    </row>
    <row r="147" ht="30.75" customHeight="1" spans="1:18">
      <c r="A147" s="41">
        <v>53</v>
      </c>
      <c r="B147" s="43" t="s">
        <v>445</v>
      </c>
      <c r="C147" s="42">
        <v>73.06</v>
      </c>
      <c r="D147" s="43" t="s">
        <v>31</v>
      </c>
      <c r="E147" s="43" t="s">
        <v>446</v>
      </c>
      <c r="F147" s="44" t="s">
        <v>447</v>
      </c>
      <c r="G147" s="46">
        <v>43805</v>
      </c>
      <c r="H147" s="46">
        <v>43805</v>
      </c>
      <c r="I147" s="131">
        <f t="shared" si="14"/>
        <v>73.06</v>
      </c>
      <c r="J147" s="82">
        <v>18.59</v>
      </c>
      <c r="K147" s="41">
        <v>0.4</v>
      </c>
      <c r="L147" s="41">
        <v>0.35</v>
      </c>
      <c r="M147" s="41">
        <v>31.85</v>
      </c>
      <c r="N147" s="82">
        <v>20.74</v>
      </c>
      <c r="O147" s="82"/>
      <c r="P147" s="82"/>
      <c r="Q147" s="82">
        <v>1.13</v>
      </c>
      <c r="R147" s="82"/>
    </row>
    <row r="148" ht="30.75" customHeight="1" spans="1:18">
      <c r="A148" s="41">
        <v>54</v>
      </c>
      <c r="B148" s="43" t="s">
        <v>448</v>
      </c>
      <c r="C148" s="42">
        <v>6.12</v>
      </c>
      <c r="D148" s="43" t="s">
        <v>31</v>
      </c>
      <c r="E148" s="43" t="s">
        <v>446</v>
      </c>
      <c r="F148" s="44" t="s">
        <v>447</v>
      </c>
      <c r="G148" s="46">
        <v>43805</v>
      </c>
      <c r="H148" s="46">
        <v>43805</v>
      </c>
      <c r="I148" s="131">
        <f t="shared" si="14"/>
        <v>6.12</v>
      </c>
      <c r="J148" s="82"/>
      <c r="K148" s="41"/>
      <c r="L148" s="41">
        <v>0.63</v>
      </c>
      <c r="M148" s="41">
        <v>3.4</v>
      </c>
      <c r="N148" s="82"/>
      <c r="O148" s="82"/>
      <c r="P148" s="82"/>
      <c r="Q148" s="82">
        <v>2.09</v>
      </c>
      <c r="R148" s="82"/>
    </row>
    <row r="149" ht="30.75" customHeight="1" spans="1:18">
      <c r="A149" s="41">
        <v>55</v>
      </c>
      <c r="B149" s="43" t="s">
        <v>449</v>
      </c>
      <c r="C149" s="42">
        <v>2.64</v>
      </c>
      <c r="D149" s="43" t="s">
        <v>31</v>
      </c>
      <c r="E149" s="43" t="s">
        <v>446</v>
      </c>
      <c r="F149" s="44" t="s">
        <v>447</v>
      </c>
      <c r="G149" s="46">
        <v>43805</v>
      </c>
      <c r="H149" s="46">
        <v>43805</v>
      </c>
      <c r="I149" s="131">
        <f t="shared" si="14"/>
        <v>2.64</v>
      </c>
      <c r="J149" s="82"/>
      <c r="K149" s="41"/>
      <c r="L149" s="41">
        <v>0.13</v>
      </c>
      <c r="M149" s="41">
        <v>0.56</v>
      </c>
      <c r="N149" s="82"/>
      <c r="O149" s="82"/>
      <c r="P149" s="82"/>
      <c r="Q149" s="82">
        <v>1.95</v>
      </c>
      <c r="R149" s="82"/>
    </row>
    <row r="150" ht="30.75" customHeight="1" spans="1:18">
      <c r="A150" s="41">
        <v>56</v>
      </c>
      <c r="B150" s="43" t="s">
        <v>450</v>
      </c>
      <c r="C150" s="42">
        <v>8.1</v>
      </c>
      <c r="D150" s="43" t="s">
        <v>31</v>
      </c>
      <c r="E150" s="43" t="s">
        <v>446</v>
      </c>
      <c r="F150" s="44" t="s">
        <v>447</v>
      </c>
      <c r="G150" s="46">
        <v>43805</v>
      </c>
      <c r="H150" s="46">
        <v>43805</v>
      </c>
      <c r="I150" s="131">
        <f t="shared" si="14"/>
        <v>8.1</v>
      </c>
      <c r="J150" s="82"/>
      <c r="K150" s="41"/>
      <c r="L150" s="41"/>
      <c r="M150" s="41"/>
      <c r="N150" s="82"/>
      <c r="O150" s="82"/>
      <c r="P150" s="82"/>
      <c r="Q150" s="82">
        <v>8.1</v>
      </c>
      <c r="R150" s="82"/>
    </row>
    <row r="151" ht="39" customHeight="1" spans="1:18">
      <c r="A151" s="41">
        <v>57</v>
      </c>
      <c r="B151" s="43" t="s">
        <v>451</v>
      </c>
      <c r="C151" s="42">
        <v>75.55</v>
      </c>
      <c r="D151" s="43" t="s">
        <v>31</v>
      </c>
      <c r="E151" s="43" t="s">
        <v>446</v>
      </c>
      <c r="F151" s="44" t="s">
        <v>447</v>
      </c>
      <c r="G151" s="46">
        <v>43805</v>
      </c>
      <c r="H151" s="46">
        <v>43805</v>
      </c>
      <c r="I151" s="131">
        <f t="shared" si="14"/>
        <v>75.55</v>
      </c>
      <c r="J151" s="82">
        <v>57.87</v>
      </c>
      <c r="K151" s="41"/>
      <c r="L151" s="41">
        <v>1.53</v>
      </c>
      <c r="M151" s="41">
        <v>9.85</v>
      </c>
      <c r="N151" s="82"/>
      <c r="O151" s="82"/>
      <c r="P151" s="82"/>
      <c r="Q151" s="82">
        <v>6.3</v>
      </c>
      <c r="R151" s="82"/>
    </row>
    <row r="152" spans="1:18">
      <c r="A152" s="117"/>
      <c r="B152" s="127" t="s">
        <v>452</v>
      </c>
      <c r="C152" s="127">
        <f>SUM(C153:C155)</f>
        <v>647.65</v>
      </c>
      <c r="D152" s="127"/>
      <c r="E152" s="110"/>
      <c r="F152" s="110"/>
      <c r="G152" s="110"/>
      <c r="H152" s="110"/>
      <c r="I152" s="110">
        <f>SUM(I153:I155)</f>
        <v>647.65</v>
      </c>
      <c r="J152" s="110">
        <f t="shared" ref="J152:R152" si="15">SUM(J153:J155)</f>
        <v>0</v>
      </c>
      <c r="K152" s="110">
        <f t="shared" si="15"/>
        <v>56</v>
      </c>
      <c r="L152" s="110">
        <f t="shared" si="15"/>
        <v>116</v>
      </c>
      <c r="M152" s="110">
        <f t="shared" si="15"/>
        <v>310</v>
      </c>
      <c r="N152" s="110">
        <f t="shared" si="15"/>
        <v>28</v>
      </c>
      <c r="O152" s="110">
        <f t="shared" si="15"/>
        <v>1.65</v>
      </c>
      <c r="P152" s="110">
        <f t="shared" si="15"/>
        <v>27</v>
      </c>
      <c r="Q152" s="110">
        <f t="shared" si="15"/>
        <v>26</v>
      </c>
      <c r="R152" s="110">
        <f t="shared" si="15"/>
        <v>0</v>
      </c>
    </row>
    <row r="153" ht="36" spans="1:18">
      <c r="A153" s="41">
        <v>1</v>
      </c>
      <c r="B153" s="42" t="s">
        <v>453</v>
      </c>
      <c r="C153" s="42">
        <v>1.65</v>
      </c>
      <c r="D153" s="42" t="s">
        <v>31</v>
      </c>
      <c r="E153" s="43" t="s">
        <v>454</v>
      </c>
      <c r="F153" s="44" t="s">
        <v>455</v>
      </c>
      <c r="G153" s="46" t="s">
        <v>456</v>
      </c>
      <c r="H153" s="46" t="s">
        <v>457</v>
      </c>
      <c r="I153" s="82">
        <v>1.65</v>
      </c>
      <c r="J153" s="82"/>
      <c r="K153" s="82"/>
      <c r="L153" s="82"/>
      <c r="M153" s="82"/>
      <c r="N153" s="82"/>
      <c r="O153" s="82">
        <v>1.65</v>
      </c>
      <c r="P153" s="82"/>
      <c r="Q153" s="82"/>
      <c r="R153" s="82"/>
    </row>
    <row r="154" ht="36" spans="1:18">
      <c r="A154" s="43">
        <v>2</v>
      </c>
      <c r="B154" s="135" t="s">
        <v>458</v>
      </c>
      <c r="C154" s="42">
        <v>270</v>
      </c>
      <c r="D154" s="42" t="s">
        <v>31</v>
      </c>
      <c r="E154" s="43" t="s">
        <v>459</v>
      </c>
      <c r="F154" s="44" t="s">
        <v>460</v>
      </c>
      <c r="G154" s="41" t="s">
        <v>162</v>
      </c>
      <c r="H154" s="41" t="s">
        <v>461</v>
      </c>
      <c r="I154" s="82">
        <v>270</v>
      </c>
      <c r="J154" s="82"/>
      <c r="K154" s="82"/>
      <c r="L154" s="82"/>
      <c r="M154" s="82">
        <v>270</v>
      </c>
      <c r="N154" s="82"/>
      <c r="O154" s="82"/>
      <c r="P154" s="82"/>
      <c r="Q154" s="82"/>
      <c r="R154" s="82"/>
    </row>
    <row r="155" ht="36" spans="1:18">
      <c r="A155" s="41">
        <v>3</v>
      </c>
      <c r="B155" s="136" t="s">
        <v>462</v>
      </c>
      <c r="C155" s="42">
        <v>376</v>
      </c>
      <c r="D155" s="42" t="s">
        <v>31</v>
      </c>
      <c r="E155" s="43" t="s">
        <v>463</v>
      </c>
      <c r="F155" s="44" t="s">
        <v>464</v>
      </c>
      <c r="G155" s="41" t="s">
        <v>465</v>
      </c>
      <c r="H155" s="41" t="s">
        <v>158</v>
      </c>
      <c r="I155" s="82">
        <v>376</v>
      </c>
      <c r="J155" s="82"/>
      <c r="K155" s="82">
        <v>56</v>
      </c>
      <c r="L155" s="82">
        <v>116</v>
      </c>
      <c r="M155" s="82">
        <v>40</v>
      </c>
      <c r="N155" s="82">
        <v>28</v>
      </c>
      <c r="O155" s="82"/>
      <c r="P155" s="82">
        <v>27</v>
      </c>
      <c r="Q155" s="82">
        <v>26</v>
      </c>
      <c r="R155" s="82"/>
    </row>
    <row r="156" spans="1:18">
      <c r="A156" s="137"/>
      <c r="B156" s="127" t="s">
        <v>466</v>
      </c>
      <c r="C156" s="118">
        <f>SUM(C157:C162)</f>
        <v>121620</v>
      </c>
      <c r="D156" s="118"/>
      <c r="E156" s="117"/>
      <c r="F156" s="117"/>
      <c r="G156" s="110"/>
      <c r="H156" s="110"/>
      <c r="I156" s="117">
        <f>SUM(I157:I162)</f>
        <v>121620</v>
      </c>
      <c r="J156" s="117">
        <f t="shared" ref="J156:Q156" si="16">SUM(J157:J161)</f>
        <v>2237</v>
      </c>
      <c r="K156" s="117">
        <f t="shared" si="16"/>
        <v>21687</v>
      </c>
      <c r="L156" s="117">
        <f t="shared" si="16"/>
        <v>23211</v>
      </c>
      <c r="M156" s="117">
        <f t="shared" si="16"/>
        <v>15557</v>
      </c>
      <c r="N156" s="117">
        <f t="shared" si="16"/>
        <v>10386</v>
      </c>
      <c r="O156" s="117">
        <f t="shared" si="16"/>
        <v>18178</v>
      </c>
      <c r="P156" s="117">
        <f t="shared" si="16"/>
        <v>18277</v>
      </c>
      <c r="Q156" s="117">
        <f t="shared" si="16"/>
        <v>3632</v>
      </c>
      <c r="R156" s="117"/>
    </row>
    <row r="157" ht="36" spans="1:18">
      <c r="A157" s="41">
        <v>1</v>
      </c>
      <c r="B157" s="42" t="s">
        <v>467</v>
      </c>
      <c r="C157" s="42">
        <v>2432</v>
      </c>
      <c r="D157" s="42" t="s">
        <v>31</v>
      </c>
      <c r="E157" s="43" t="s">
        <v>468</v>
      </c>
      <c r="F157" s="44" t="s">
        <v>469</v>
      </c>
      <c r="G157" s="46">
        <v>43624</v>
      </c>
      <c r="H157" s="46">
        <v>43626</v>
      </c>
      <c r="I157" s="82">
        <f t="shared" ref="I157:I162" si="17">SUM(J157:Q157)</f>
        <v>2432</v>
      </c>
      <c r="J157" s="82"/>
      <c r="K157" s="82">
        <v>445</v>
      </c>
      <c r="L157" s="82">
        <v>364</v>
      </c>
      <c r="M157" s="82">
        <v>608</v>
      </c>
      <c r="N157" s="82"/>
      <c r="O157" s="82">
        <v>491</v>
      </c>
      <c r="P157" s="82">
        <v>524</v>
      </c>
      <c r="Q157" s="82"/>
      <c r="R157" s="82"/>
    </row>
    <row r="158" ht="36" spans="1:18">
      <c r="A158" s="41">
        <v>2</v>
      </c>
      <c r="B158" s="42" t="s">
        <v>470</v>
      </c>
      <c r="C158" s="42">
        <v>470</v>
      </c>
      <c r="D158" s="42" t="s">
        <v>31</v>
      </c>
      <c r="E158" s="43" t="s">
        <v>471</v>
      </c>
      <c r="F158" s="44" t="s">
        <v>472</v>
      </c>
      <c r="G158" s="46">
        <v>43633</v>
      </c>
      <c r="H158" s="46">
        <v>43634</v>
      </c>
      <c r="I158" s="82">
        <f t="shared" si="17"/>
        <v>470</v>
      </c>
      <c r="J158" s="82"/>
      <c r="K158" s="82"/>
      <c r="L158" s="82">
        <v>100</v>
      </c>
      <c r="M158" s="82"/>
      <c r="N158" s="82"/>
      <c r="O158" s="82">
        <v>220</v>
      </c>
      <c r="P158" s="82">
        <v>150</v>
      </c>
      <c r="Q158" s="82"/>
      <c r="R158" s="82"/>
    </row>
    <row r="159" ht="36" spans="1:18">
      <c r="A159" s="41">
        <v>3</v>
      </c>
      <c r="B159" s="42" t="s">
        <v>473</v>
      </c>
      <c r="C159" s="131">
        <v>24909</v>
      </c>
      <c r="D159" s="42" t="s">
        <v>31</v>
      </c>
      <c r="E159" s="43" t="s">
        <v>474</v>
      </c>
      <c r="F159" s="126" t="s">
        <v>475</v>
      </c>
      <c r="G159" s="48">
        <v>43456</v>
      </c>
      <c r="H159" s="48">
        <v>43457</v>
      </c>
      <c r="I159" s="82">
        <f t="shared" si="17"/>
        <v>24909</v>
      </c>
      <c r="J159" s="82">
        <v>2237</v>
      </c>
      <c r="K159" s="82">
        <v>5159</v>
      </c>
      <c r="L159" s="82">
        <v>6210</v>
      </c>
      <c r="M159" s="82"/>
      <c r="N159" s="82"/>
      <c r="O159" s="82">
        <v>4405</v>
      </c>
      <c r="P159" s="82">
        <v>4436</v>
      </c>
      <c r="Q159" s="82">
        <v>2462</v>
      </c>
      <c r="R159" s="82"/>
    </row>
    <row r="160" ht="36" spans="1:18">
      <c r="A160" s="41">
        <v>4</v>
      </c>
      <c r="B160" s="42" t="s">
        <v>476</v>
      </c>
      <c r="C160" s="42">
        <v>21901</v>
      </c>
      <c r="D160" s="42" t="s">
        <v>31</v>
      </c>
      <c r="E160" s="43" t="s">
        <v>477</v>
      </c>
      <c r="F160" s="44" t="s">
        <v>478</v>
      </c>
      <c r="G160" s="48">
        <v>43456</v>
      </c>
      <c r="H160" s="48">
        <v>43457</v>
      </c>
      <c r="I160" s="82">
        <f t="shared" si="17"/>
        <v>21901</v>
      </c>
      <c r="J160" s="82"/>
      <c r="K160" s="82">
        <v>4002</v>
      </c>
      <c r="L160" s="82">
        <v>3281</v>
      </c>
      <c r="M160" s="82">
        <v>5479</v>
      </c>
      <c r="N160" s="82"/>
      <c r="O160" s="82">
        <v>4417</v>
      </c>
      <c r="P160" s="82">
        <v>4722</v>
      </c>
      <c r="Q160" s="82"/>
      <c r="R160" s="82"/>
    </row>
    <row r="161" ht="36" spans="1:18">
      <c r="A161" s="41">
        <v>5</v>
      </c>
      <c r="B161" s="42"/>
      <c r="C161" s="42">
        <v>63453</v>
      </c>
      <c r="D161" s="42" t="s">
        <v>31</v>
      </c>
      <c r="E161" s="43" t="s">
        <v>479</v>
      </c>
      <c r="F161" s="44" t="s">
        <v>480</v>
      </c>
      <c r="G161" s="48">
        <v>43456</v>
      </c>
      <c r="H161" s="48">
        <v>43458</v>
      </c>
      <c r="I161" s="82">
        <f t="shared" si="17"/>
        <v>63453</v>
      </c>
      <c r="J161" s="82"/>
      <c r="K161" s="82">
        <v>12081</v>
      </c>
      <c r="L161" s="82">
        <v>13256</v>
      </c>
      <c r="M161" s="82">
        <v>9470</v>
      </c>
      <c r="N161" s="82">
        <v>10386</v>
      </c>
      <c r="O161" s="82">
        <v>8645</v>
      </c>
      <c r="P161" s="82">
        <v>8445</v>
      </c>
      <c r="Q161" s="82">
        <v>1170</v>
      </c>
      <c r="R161" s="82"/>
    </row>
    <row r="162" ht="47.25" customHeight="1" spans="1:18">
      <c r="A162" s="41">
        <v>6</v>
      </c>
      <c r="B162" s="42" t="s">
        <v>481</v>
      </c>
      <c r="C162" s="42">
        <v>8455</v>
      </c>
      <c r="D162" s="42" t="s">
        <v>31</v>
      </c>
      <c r="E162" s="43" t="s">
        <v>482</v>
      </c>
      <c r="F162" s="44" t="s">
        <v>483</v>
      </c>
      <c r="G162" s="48">
        <v>43728</v>
      </c>
      <c r="H162" s="48">
        <v>43733</v>
      </c>
      <c r="I162" s="82">
        <f t="shared" si="17"/>
        <v>8455</v>
      </c>
      <c r="J162" s="82"/>
      <c r="K162" s="82">
        <v>2182</v>
      </c>
      <c r="L162" s="82">
        <v>1595</v>
      </c>
      <c r="M162" s="82">
        <v>998</v>
      </c>
      <c r="N162" s="82">
        <v>1316</v>
      </c>
      <c r="O162" s="82">
        <v>1066</v>
      </c>
      <c r="P162" s="82">
        <v>1113</v>
      </c>
      <c r="Q162" s="82">
        <v>185</v>
      </c>
      <c r="R162" s="82"/>
    </row>
    <row r="163" spans="1:18">
      <c r="A163" s="138"/>
      <c r="B163" s="138" t="s">
        <v>484</v>
      </c>
      <c r="C163" s="139">
        <f>SUM(C164:C220)</f>
        <v>83236.91</v>
      </c>
      <c r="D163" s="140"/>
      <c r="E163" s="139"/>
      <c r="F163" s="140"/>
      <c r="G163" s="141"/>
      <c r="H163" s="141"/>
      <c r="I163" s="139">
        <f>SUM(I164:I220)</f>
        <v>83236.91</v>
      </c>
      <c r="J163" s="139">
        <f t="shared" ref="I163:Q163" si="18">SUM(J164:J218)</f>
        <v>3443.58</v>
      </c>
      <c r="K163" s="139">
        <f t="shared" si="18"/>
        <v>14758.188</v>
      </c>
      <c r="L163" s="139">
        <f t="shared" si="18"/>
        <v>14513.02</v>
      </c>
      <c r="M163" s="139">
        <f t="shared" si="18"/>
        <v>13132.78</v>
      </c>
      <c r="N163" s="139">
        <f t="shared" si="18"/>
        <v>13202.34</v>
      </c>
      <c r="O163" s="139">
        <f t="shared" si="18"/>
        <v>9491</v>
      </c>
      <c r="P163" s="139">
        <f t="shared" si="18"/>
        <v>6837.96</v>
      </c>
      <c r="Q163" s="139">
        <f t="shared" si="18"/>
        <v>7538.042</v>
      </c>
      <c r="R163" s="140"/>
    </row>
    <row r="164" ht="36" spans="1:18">
      <c r="A164" s="142">
        <v>1</v>
      </c>
      <c r="B164" s="143" t="s">
        <v>485</v>
      </c>
      <c r="C164" s="144">
        <v>70</v>
      </c>
      <c r="D164" s="145" t="s">
        <v>25</v>
      </c>
      <c r="E164" s="146" t="s">
        <v>486</v>
      </c>
      <c r="F164" s="147" t="s">
        <v>487</v>
      </c>
      <c r="G164" s="148">
        <v>43451</v>
      </c>
      <c r="H164" s="148">
        <v>43452</v>
      </c>
      <c r="I164" s="179">
        <f t="shared" ref="I164:I172" si="19">SUM(J164:Q164)</f>
        <v>70</v>
      </c>
      <c r="J164" s="179"/>
      <c r="K164" s="179">
        <v>10</v>
      </c>
      <c r="L164" s="179">
        <v>10</v>
      </c>
      <c r="M164" s="179">
        <v>10</v>
      </c>
      <c r="N164" s="179">
        <v>10</v>
      </c>
      <c r="O164" s="179">
        <v>10</v>
      </c>
      <c r="P164" s="179">
        <v>10</v>
      </c>
      <c r="Q164" s="179">
        <v>10</v>
      </c>
      <c r="R164" s="189" t="s">
        <v>488</v>
      </c>
    </row>
    <row r="165" ht="36" spans="1:18">
      <c r="A165" s="149">
        <v>2</v>
      </c>
      <c r="B165" s="150" t="s">
        <v>489</v>
      </c>
      <c r="C165" s="151">
        <v>70</v>
      </c>
      <c r="D165" s="152" t="s">
        <v>25</v>
      </c>
      <c r="E165" s="153" t="s">
        <v>490</v>
      </c>
      <c r="F165" s="154" t="s">
        <v>491</v>
      </c>
      <c r="G165" s="155">
        <v>43453</v>
      </c>
      <c r="H165" s="155">
        <v>43454</v>
      </c>
      <c r="I165" s="180">
        <f t="shared" si="19"/>
        <v>70</v>
      </c>
      <c r="J165" s="180"/>
      <c r="K165" s="180"/>
      <c r="L165" s="180"/>
      <c r="M165" s="180"/>
      <c r="N165" s="180"/>
      <c r="O165" s="180">
        <v>70</v>
      </c>
      <c r="P165" s="180"/>
      <c r="Q165" s="180"/>
      <c r="R165" s="150"/>
    </row>
    <row r="166" ht="36" spans="1:18">
      <c r="A166" s="149">
        <v>3</v>
      </c>
      <c r="B166" s="150" t="s">
        <v>492</v>
      </c>
      <c r="C166" s="151">
        <v>103.53</v>
      </c>
      <c r="D166" s="152" t="s">
        <v>25</v>
      </c>
      <c r="E166" s="153" t="s">
        <v>493</v>
      </c>
      <c r="F166" s="154" t="s">
        <v>494</v>
      </c>
      <c r="G166" s="155">
        <v>43461</v>
      </c>
      <c r="H166" s="155">
        <v>43462</v>
      </c>
      <c r="I166" s="180">
        <f t="shared" si="19"/>
        <v>103.53</v>
      </c>
      <c r="J166" s="180"/>
      <c r="K166" s="180"/>
      <c r="L166" s="180"/>
      <c r="M166" s="180"/>
      <c r="N166" s="180"/>
      <c r="O166" s="180">
        <v>103.53</v>
      </c>
      <c r="P166" s="180"/>
      <c r="Q166" s="180"/>
      <c r="R166" s="150"/>
    </row>
    <row r="167" ht="36" spans="1:18">
      <c r="A167" s="149">
        <v>4</v>
      </c>
      <c r="B167" s="150" t="s">
        <v>495</v>
      </c>
      <c r="C167" s="156">
        <v>293.98</v>
      </c>
      <c r="D167" s="157" t="s">
        <v>31</v>
      </c>
      <c r="E167" s="153" t="s">
        <v>496</v>
      </c>
      <c r="F167" s="158" t="s">
        <v>497</v>
      </c>
      <c r="G167" s="151" t="s">
        <v>498</v>
      </c>
      <c r="H167" s="155">
        <v>43481</v>
      </c>
      <c r="I167" s="180">
        <f t="shared" si="19"/>
        <v>293.98</v>
      </c>
      <c r="J167" s="181"/>
      <c r="K167" s="181"/>
      <c r="L167" s="181"/>
      <c r="M167" s="181"/>
      <c r="N167" s="181"/>
      <c r="O167" s="181">
        <v>293.98</v>
      </c>
      <c r="P167" s="181"/>
      <c r="Q167" s="181"/>
      <c r="R167" s="190"/>
    </row>
    <row r="168" ht="36" spans="1:18">
      <c r="A168" s="149">
        <v>5</v>
      </c>
      <c r="B168" s="150" t="s">
        <v>499</v>
      </c>
      <c r="C168" s="156">
        <v>25</v>
      </c>
      <c r="D168" s="157" t="s">
        <v>31</v>
      </c>
      <c r="E168" s="153" t="s">
        <v>496</v>
      </c>
      <c r="F168" s="158" t="s">
        <v>497</v>
      </c>
      <c r="G168" s="151" t="s">
        <v>498</v>
      </c>
      <c r="H168" s="155">
        <v>43481</v>
      </c>
      <c r="I168" s="180">
        <f t="shared" si="19"/>
        <v>25</v>
      </c>
      <c r="J168" s="181"/>
      <c r="K168" s="181"/>
      <c r="L168" s="181"/>
      <c r="M168" s="181"/>
      <c r="N168" s="181"/>
      <c r="O168" s="181">
        <v>25</v>
      </c>
      <c r="P168" s="181"/>
      <c r="Q168" s="181"/>
      <c r="R168" s="190"/>
    </row>
    <row r="169" ht="36" spans="1:18">
      <c r="A169" s="149">
        <v>6</v>
      </c>
      <c r="B169" s="150" t="s">
        <v>500</v>
      </c>
      <c r="C169" s="156">
        <v>0.99</v>
      </c>
      <c r="D169" s="157" t="s">
        <v>31</v>
      </c>
      <c r="E169" s="153" t="s">
        <v>496</v>
      </c>
      <c r="F169" s="158" t="s">
        <v>497</v>
      </c>
      <c r="G169" s="151" t="s">
        <v>498</v>
      </c>
      <c r="H169" s="155">
        <v>43481</v>
      </c>
      <c r="I169" s="180">
        <f t="shared" si="19"/>
        <v>0.99</v>
      </c>
      <c r="J169" s="181"/>
      <c r="K169" s="181"/>
      <c r="L169" s="181"/>
      <c r="M169" s="181"/>
      <c r="N169" s="181"/>
      <c r="O169" s="181">
        <v>0.99</v>
      </c>
      <c r="P169" s="181"/>
      <c r="Q169" s="181"/>
      <c r="R169" s="190"/>
    </row>
    <row r="170" ht="36" spans="1:18">
      <c r="A170" s="149">
        <v>7</v>
      </c>
      <c r="B170" s="150" t="s">
        <v>501</v>
      </c>
      <c r="C170" s="156">
        <v>2.2</v>
      </c>
      <c r="D170" s="157" t="s">
        <v>31</v>
      </c>
      <c r="E170" s="153" t="s">
        <v>496</v>
      </c>
      <c r="F170" s="158" t="s">
        <v>497</v>
      </c>
      <c r="G170" s="151" t="s">
        <v>498</v>
      </c>
      <c r="H170" s="155">
        <v>43481</v>
      </c>
      <c r="I170" s="180">
        <f t="shared" si="19"/>
        <v>2.2</v>
      </c>
      <c r="J170" s="181"/>
      <c r="K170" s="181"/>
      <c r="L170" s="181"/>
      <c r="M170" s="181"/>
      <c r="N170" s="181"/>
      <c r="O170" s="181">
        <v>2.2</v>
      </c>
      <c r="P170" s="181"/>
      <c r="Q170" s="181"/>
      <c r="R170" s="190"/>
    </row>
    <row r="171" ht="36" spans="1:18">
      <c r="A171" s="149">
        <v>8</v>
      </c>
      <c r="B171" s="150" t="s">
        <v>502</v>
      </c>
      <c r="C171" s="156">
        <v>7.95</v>
      </c>
      <c r="D171" s="157" t="s">
        <v>31</v>
      </c>
      <c r="E171" s="153" t="s">
        <v>496</v>
      </c>
      <c r="F171" s="158" t="s">
        <v>497</v>
      </c>
      <c r="G171" s="151" t="s">
        <v>498</v>
      </c>
      <c r="H171" s="155">
        <v>43481</v>
      </c>
      <c r="I171" s="180">
        <f t="shared" si="19"/>
        <v>7.95</v>
      </c>
      <c r="J171" s="181"/>
      <c r="K171" s="181"/>
      <c r="L171" s="181"/>
      <c r="M171" s="181"/>
      <c r="N171" s="181"/>
      <c r="O171" s="181">
        <v>7.95</v>
      </c>
      <c r="P171" s="181"/>
      <c r="Q171" s="181"/>
      <c r="R171" s="190"/>
    </row>
    <row r="172" ht="36" spans="1:18">
      <c r="A172" s="149">
        <v>9</v>
      </c>
      <c r="B172" s="150" t="s">
        <v>503</v>
      </c>
      <c r="C172" s="156">
        <v>162</v>
      </c>
      <c r="D172" s="157" t="s">
        <v>31</v>
      </c>
      <c r="E172" s="153" t="s">
        <v>496</v>
      </c>
      <c r="F172" s="158" t="s">
        <v>497</v>
      </c>
      <c r="G172" s="151" t="s">
        <v>498</v>
      </c>
      <c r="H172" s="155">
        <v>43481</v>
      </c>
      <c r="I172" s="180">
        <f t="shared" si="19"/>
        <v>162</v>
      </c>
      <c r="J172" s="181"/>
      <c r="K172" s="181"/>
      <c r="L172" s="181"/>
      <c r="M172" s="181"/>
      <c r="N172" s="181"/>
      <c r="O172" s="181">
        <v>162</v>
      </c>
      <c r="P172" s="181"/>
      <c r="Q172" s="181"/>
      <c r="R172" s="190"/>
    </row>
    <row r="173" ht="36" spans="1:18">
      <c r="A173" s="149">
        <v>10</v>
      </c>
      <c r="B173" s="150" t="s">
        <v>504</v>
      </c>
      <c r="C173" s="156">
        <v>1600</v>
      </c>
      <c r="D173" s="152" t="s">
        <v>25</v>
      </c>
      <c r="E173" s="153" t="s">
        <v>505</v>
      </c>
      <c r="F173" s="158" t="s">
        <v>506</v>
      </c>
      <c r="G173" s="159" t="s">
        <v>507</v>
      </c>
      <c r="H173" s="159" t="s">
        <v>508</v>
      </c>
      <c r="I173" s="180">
        <f>SUM(K173:Q173)</f>
        <v>1600</v>
      </c>
      <c r="J173" s="181"/>
      <c r="K173" s="181">
        <v>100</v>
      </c>
      <c r="L173" s="181">
        <v>50</v>
      </c>
      <c r="M173" s="181">
        <v>1060</v>
      </c>
      <c r="N173" s="181">
        <v>150</v>
      </c>
      <c r="O173" s="181">
        <v>40</v>
      </c>
      <c r="P173" s="181">
        <v>160</v>
      </c>
      <c r="Q173" s="181">
        <v>40</v>
      </c>
      <c r="R173" s="190"/>
    </row>
    <row r="174" ht="36" spans="1:18">
      <c r="A174" s="149">
        <v>11</v>
      </c>
      <c r="B174" s="150" t="s">
        <v>509</v>
      </c>
      <c r="C174" s="156">
        <v>1197</v>
      </c>
      <c r="D174" s="152" t="s">
        <v>25</v>
      </c>
      <c r="E174" s="153" t="s">
        <v>505</v>
      </c>
      <c r="F174" s="158" t="s">
        <v>506</v>
      </c>
      <c r="G174" s="159" t="s">
        <v>507</v>
      </c>
      <c r="H174" s="159" t="s">
        <v>508</v>
      </c>
      <c r="I174" s="180">
        <f t="shared" ref="I174:I185" si="20">SUM(J174:Q174)</f>
        <v>1197</v>
      </c>
      <c r="J174" s="181"/>
      <c r="K174" s="181">
        <v>240</v>
      </c>
      <c r="L174" s="181">
        <v>180</v>
      </c>
      <c r="M174" s="181">
        <v>300</v>
      </c>
      <c r="N174" s="181">
        <v>240</v>
      </c>
      <c r="O174" s="181">
        <v>90</v>
      </c>
      <c r="P174" s="181">
        <v>90</v>
      </c>
      <c r="Q174" s="181">
        <v>57</v>
      </c>
      <c r="R174" s="190"/>
    </row>
    <row r="175" ht="36" spans="1:18">
      <c r="A175" s="149">
        <v>12</v>
      </c>
      <c r="B175" s="150" t="s">
        <v>510</v>
      </c>
      <c r="C175" s="156">
        <v>321</v>
      </c>
      <c r="D175" s="152" t="s">
        <v>25</v>
      </c>
      <c r="E175" s="153" t="s">
        <v>505</v>
      </c>
      <c r="F175" s="158" t="s">
        <v>506</v>
      </c>
      <c r="G175" s="159" t="s">
        <v>507</v>
      </c>
      <c r="H175" s="159" t="s">
        <v>508</v>
      </c>
      <c r="I175" s="180">
        <f t="shared" si="20"/>
        <v>321</v>
      </c>
      <c r="J175" s="181">
        <v>23</v>
      </c>
      <c r="K175" s="181">
        <v>122</v>
      </c>
      <c r="L175" s="181"/>
      <c r="M175" s="181"/>
      <c r="N175" s="181">
        <v>90</v>
      </c>
      <c r="O175" s="181">
        <v>18</v>
      </c>
      <c r="P175" s="181">
        <v>45</v>
      </c>
      <c r="Q175" s="181">
        <v>23</v>
      </c>
      <c r="R175" s="191" t="s">
        <v>511</v>
      </c>
    </row>
    <row r="176" ht="36" spans="1:18">
      <c r="A176" s="149">
        <v>13</v>
      </c>
      <c r="B176" s="150" t="s">
        <v>512</v>
      </c>
      <c r="C176" s="156">
        <v>160</v>
      </c>
      <c r="D176" s="152" t="s">
        <v>25</v>
      </c>
      <c r="E176" s="153" t="s">
        <v>505</v>
      </c>
      <c r="F176" s="158" t="s">
        <v>506</v>
      </c>
      <c r="G176" s="159" t="s">
        <v>507</v>
      </c>
      <c r="H176" s="159" t="s">
        <v>508</v>
      </c>
      <c r="I176" s="180">
        <f t="shared" si="20"/>
        <v>160</v>
      </c>
      <c r="J176" s="181"/>
      <c r="K176" s="181">
        <v>30</v>
      </c>
      <c r="L176" s="181"/>
      <c r="M176" s="181"/>
      <c r="N176" s="181">
        <v>90</v>
      </c>
      <c r="O176" s="181">
        <v>20</v>
      </c>
      <c r="P176" s="181">
        <v>20</v>
      </c>
      <c r="Q176" s="181"/>
      <c r="R176" s="190"/>
    </row>
    <row r="177" ht="36" spans="1:18">
      <c r="A177" s="149">
        <v>14</v>
      </c>
      <c r="B177" s="160" t="s">
        <v>513</v>
      </c>
      <c r="C177" s="156">
        <v>228</v>
      </c>
      <c r="D177" s="152" t="s">
        <v>25</v>
      </c>
      <c r="E177" s="153" t="s">
        <v>505</v>
      </c>
      <c r="F177" s="158" t="s">
        <v>506</v>
      </c>
      <c r="G177" s="159" t="s">
        <v>507</v>
      </c>
      <c r="H177" s="159" t="s">
        <v>508</v>
      </c>
      <c r="I177" s="180">
        <f t="shared" si="20"/>
        <v>228</v>
      </c>
      <c r="J177" s="181">
        <v>228</v>
      </c>
      <c r="K177" s="181"/>
      <c r="L177" s="181"/>
      <c r="M177" s="181"/>
      <c r="N177" s="181"/>
      <c r="O177" s="181"/>
      <c r="P177" s="181"/>
      <c r="Q177" s="181"/>
      <c r="R177" s="191" t="s">
        <v>514</v>
      </c>
    </row>
    <row r="178" ht="36" spans="1:18">
      <c r="A178" s="149">
        <v>15</v>
      </c>
      <c r="B178" s="161" t="s">
        <v>515</v>
      </c>
      <c r="C178" s="162">
        <v>31.1</v>
      </c>
      <c r="D178" s="163" t="s">
        <v>25</v>
      </c>
      <c r="E178" s="164" t="s">
        <v>505</v>
      </c>
      <c r="F178" s="158" t="s">
        <v>516</v>
      </c>
      <c r="G178" s="165" t="s">
        <v>517</v>
      </c>
      <c r="H178" s="165" t="s">
        <v>518</v>
      </c>
      <c r="I178" s="182">
        <f t="shared" si="20"/>
        <v>31.1</v>
      </c>
      <c r="J178" s="183">
        <v>31.1</v>
      </c>
      <c r="K178" s="183"/>
      <c r="L178" s="183"/>
      <c r="M178" s="183"/>
      <c r="N178" s="183"/>
      <c r="O178" s="183"/>
      <c r="P178" s="183"/>
      <c r="Q178" s="183"/>
      <c r="R178" s="192" t="s">
        <v>519</v>
      </c>
    </row>
    <row r="179" ht="36" spans="1:18">
      <c r="A179" s="149">
        <v>16</v>
      </c>
      <c r="B179" s="150" t="s">
        <v>520</v>
      </c>
      <c r="C179" s="156">
        <v>225</v>
      </c>
      <c r="D179" s="157" t="s">
        <v>31</v>
      </c>
      <c r="E179" s="153" t="s">
        <v>521</v>
      </c>
      <c r="F179" s="158" t="s">
        <v>516</v>
      </c>
      <c r="G179" s="159" t="s">
        <v>517</v>
      </c>
      <c r="H179" s="159" t="s">
        <v>518</v>
      </c>
      <c r="I179" s="180">
        <f t="shared" si="20"/>
        <v>225</v>
      </c>
      <c r="J179" s="181"/>
      <c r="K179" s="181">
        <v>75</v>
      </c>
      <c r="L179" s="181">
        <v>50</v>
      </c>
      <c r="M179" s="181">
        <v>50</v>
      </c>
      <c r="N179" s="181">
        <v>25</v>
      </c>
      <c r="O179" s="181"/>
      <c r="P179" s="181"/>
      <c r="Q179" s="181">
        <v>25</v>
      </c>
      <c r="R179" s="190"/>
    </row>
    <row r="180" ht="36" spans="1:18">
      <c r="A180" s="149">
        <v>17</v>
      </c>
      <c r="B180" s="150" t="s">
        <v>522</v>
      </c>
      <c r="C180" s="156">
        <v>30</v>
      </c>
      <c r="D180" s="157" t="s">
        <v>31</v>
      </c>
      <c r="E180" s="153" t="s">
        <v>521</v>
      </c>
      <c r="F180" s="158" t="s">
        <v>516</v>
      </c>
      <c r="G180" s="159" t="s">
        <v>517</v>
      </c>
      <c r="H180" s="159" t="s">
        <v>518</v>
      </c>
      <c r="I180" s="180">
        <f t="shared" si="20"/>
        <v>30</v>
      </c>
      <c r="J180" s="181">
        <v>10</v>
      </c>
      <c r="K180" s="181">
        <v>10</v>
      </c>
      <c r="L180" s="181"/>
      <c r="M180" s="181">
        <v>10</v>
      </c>
      <c r="N180" s="181"/>
      <c r="O180" s="181"/>
      <c r="P180" s="181"/>
      <c r="Q180" s="181"/>
      <c r="R180" s="190" t="s">
        <v>519</v>
      </c>
    </row>
    <row r="181" ht="36" spans="1:18">
      <c r="A181" s="149">
        <v>18</v>
      </c>
      <c r="B181" s="150" t="s">
        <v>523</v>
      </c>
      <c r="C181" s="156">
        <v>911.55</v>
      </c>
      <c r="D181" s="157" t="s">
        <v>31</v>
      </c>
      <c r="E181" s="153" t="s">
        <v>521</v>
      </c>
      <c r="F181" s="158" t="s">
        <v>516</v>
      </c>
      <c r="G181" s="159" t="s">
        <v>517</v>
      </c>
      <c r="H181" s="159" t="s">
        <v>518</v>
      </c>
      <c r="I181" s="180">
        <f t="shared" si="20"/>
        <v>911.55</v>
      </c>
      <c r="J181" s="181"/>
      <c r="K181" s="181">
        <v>190</v>
      </c>
      <c r="L181" s="181">
        <v>200</v>
      </c>
      <c r="M181" s="181">
        <v>200</v>
      </c>
      <c r="N181" s="181">
        <v>220</v>
      </c>
      <c r="O181" s="181"/>
      <c r="P181" s="181">
        <v>101.55</v>
      </c>
      <c r="Q181" s="181"/>
      <c r="R181" s="190"/>
    </row>
    <row r="182" ht="36" spans="1:18">
      <c r="A182" s="149">
        <v>28</v>
      </c>
      <c r="B182" s="166" t="s">
        <v>524</v>
      </c>
      <c r="C182" s="108">
        <v>381</v>
      </c>
      <c r="D182" s="167" t="s">
        <v>25</v>
      </c>
      <c r="E182" s="168" t="s">
        <v>505</v>
      </c>
      <c r="F182" s="169" t="s">
        <v>525</v>
      </c>
      <c r="G182" s="159" t="s">
        <v>507</v>
      </c>
      <c r="H182" s="170" t="s">
        <v>526</v>
      </c>
      <c r="I182" s="184">
        <f t="shared" si="20"/>
        <v>381</v>
      </c>
      <c r="J182" s="185"/>
      <c r="K182" s="185">
        <v>152.4</v>
      </c>
      <c r="L182" s="185">
        <v>127</v>
      </c>
      <c r="M182" s="185">
        <v>101.6</v>
      </c>
      <c r="N182" s="185"/>
      <c r="O182" s="185"/>
      <c r="P182" s="185"/>
      <c r="Q182" s="185"/>
      <c r="R182" s="193"/>
    </row>
    <row r="183" ht="36" spans="1:18">
      <c r="A183" s="149">
        <v>29</v>
      </c>
      <c r="B183" s="166" t="s">
        <v>527</v>
      </c>
      <c r="C183" s="108">
        <v>250</v>
      </c>
      <c r="D183" s="171" t="s">
        <v>31</v>
      </c>
      <c r="E183" s="168" t="s">
        <v>521</v>
      </c>
      <c r="F183" s="169" t="s">
        <v>525</v>
      </c>
      <c r="G183" s="159" t="s">
        <v>517</v>
      </c>
      <c r="H183" s="170" t="s">
        <v>526</v>
      </c>
      <c r="I183" s="184">
        <f t="shared" si="20"/>
        <v>250</v>
      </c>
      <c r="J183" s="185"/>
      <c r="K183" s="185"/>
      <c r="L183" s="185"/>
      <c r="M183" s="185"/>
      <c r="N183" s="185"/>
      <c r="O183" s="185">
        <v>125</v>
      </c>
      <c r="P183" s="185"/>
      <c r="Q183" s="185">
        <v>125</v>
      </c>
      <c r="R183" s="193"/>
    </row>
    <row r="184" ht="36" spans="1:18">
      <c r="A184" s="149">
        <v>30</v>
      </c>
      <c r="B184" s="166" t="s">
        <v>528</v>
      </c>
      <c r="C184" s="108">
        <v>250</v>
      </c>
      <c r="D184" s="171" t="s">
        <v>31</v>
      </c>
      <c r="E184" s="168" t="s">
        <v>521</v>
      </c>
      <c r="F184" s="169" t="s">
        <v>525</v>
      </c>
      <c r="G184" s="159" t="s">
        <v>517</v>
      </c>
      <c r="H184" s="170" t="s">
        <v>526</v>
      </c>
      <c r="I184" s="184">
        <f t="shared" si="20"/>
        <v>250</v>
      </c>
      <c r="J184" s="185"/>
      <c r="K184" s="185">
        <v>70</v>
      </c>
      <c r="L184" s="185">
        <v>60</v>
      </c>
      <c r="M184" s="185">
        <v>60</v>
      </c>
      <c r="N184" s="185">
        <v>60</v>
      </c>
      <c r="O184" s="185"/>
      <c r="P184" s="185"/>
      <c r="Q184" s="185"/>
      <c r="R184" s="193"/>
    </row>
    <row r="185" ht="36" spans="1:18">
      <c r="A185" s="149">
        <v>31</v>
      </c>
      <c r="B185" s="166" t="s">
        <v>529</v>
      </c>
      <c r="C185" s="108">
        <v>300</v>
      </c>
      <c r="D185" s="171" t="s">
        <v>31</v>
      </c>
      <c r="E185" s="168" t="s">
        <v>521</v>
      </c>
      <c r="F185" s="169" t="s">
        <v>525</v>
      </c>
      <c r="G185" s="159" t="s">
        <v>517</v>
      </c>
      <c r="H185" s="170" t="s">
        <v>526</v>
      </c>
      <c r="I185" s="184">
        <f t="shared" si="20"/>
        <v>300</v>
      </c>
      <c r="J185" s="185"/>
      <c r="K185" s="185">
        <v>300</v>
      </c>
      <c r="L185" s="185"/>
      <c r="M185" s="185"/>
      <c r="N185" s="185"/>
      <c r="O185" s="185"/>
      <c r="P185" s="185"/>
      <c r="Q185" s="185"/>
      <c r="R185" s="193"/>
    </row>
    <row r="186" ht="36" spans="1:18">
      <c r="A186" s="149">
        <v>32</v>
      </c>
      <c r="B186" s="166" t="s">
        <v>530</v>
      </c>
      <c r="C186" s="108">
        <v>400</v>
      </c>
      <c r="D186" s="171" t="s">
        <v>25</v>
      </c>
      <c r="E186" s="168" t="s">
        <v>505</v>
      </c>
      <c r="F186" s="169" t="s">
        <v>531</v>
      </c>
      <c r="G186" s="159" t="s">
        <v>507</v>
      </c>
      <c r="H186" s="170" t="s">
        <v>532</v>
      </c>
      <c r="I186" s="184">
        <v>400</v>
      </c>
      <c r="J186" s="185"/>
      <c r="K186" s="185"/>
      <c r="L186" s="185">
        <v>200</v>
      </c>
      <c r="M186" s="185"/>
      <c r="N186" s="185">
        <v>200</v>
      </c>
      <c r="O186" s="185"/>
      <c r="P186" s="185"/>
      <c r="Q186" s="185"/>
      <c r="R186" s="193"/>
    </row>
    <row r="187" ht="36" spans="1:18">
      <c r="A187" s="149">
        <v>33</v>
      </c>
      <c r="B187" s="166" t="s">
        <v>533</v>
      </c>
      <c r="C187" s="108">
        <v>60</v>
      </c>
      <c r="D187" s="171" t="s">
        <v>31</v>
      </c>
      <c r="E187" s="168" t="s">
        <v>521</v>
      </c>
      <c r="F187" s="169" t="s">
        <v>531</v>
      </c>
      <c r="G187" s="159" t="s">
        <v>517</v>
      </c>
      <c r="H187" s="170" t="s">
        <v>532</v>
      </c>
      <c r="I187" s="184">
        <v>60</v>
      </c>
      <c r="J187" s="185">
        <v>20</v>
      </c>
      <c r="K187" s="185">
        <v>20</v>
      </c>
      <c r="L187" s="185"/>
      <c r="M187" s="185"/>
      <c r="N187" s="185">
        <v>20</v>
      </c>
      <c r="O187" s="185"/>
      <c r="P187" s="185"/>
      <c r="Q187" s="185"/>
      <c r="R187" s="166" t="s">
        <v>534</v>
      </c>
    </row>
    <row r="188" ht="48" spans="1:18">
      <c r="A188" s="149">
        <v>34</v>
      </c>
      <c r="B188" s="166" t="s">
        <v>535</v>
      </c>
      <c r="C188" s="108">
        <v>-2</v>
      </c>
      <c r="D188" s="171" t="s">
        <v>31</v>
      </c>
      <c r="E188" s="172" t="s">
        <v>536</v>
      </c>
      <c r="F188" s="169" t="s">
        <v>537</v>
      </c>
      <c r="G188" s="170" t="s">
        <v>538</v>
      </c>
      <c r="H188" s="170" t="s">
        <v>539</v>
      </c>
      <c r="I188" s="184">
        <f t="shared" ref="I188:I211" si="21">SUM(J188:Q188)</f>
        <v>-2</v>
      </c>
      <c r="J188" s="185"/>
      <c r="K188" s="185"/>
      <c r="L188" s="185"/>
      <c r="M188" s="185"/>
      <c r="N188" s="185"/>
      <c r="O188" s="185">
        <v>-2</v>
      </c>
      <c r="P188" s="185"/>
      <c r="Q188" s="185"/>
      <c r="R188" s="189" t="s">
        <v>540</v>
      </c>
    </row>
    <row r="189" ht="48" spans="1:18">
      <c r="A189" s="149">
        <v>35</v>
      </c>
      <c r="B189" s="166" t="s">
        <v>541</v>
      </c>
      <c r="C189" s="108">
        <v>-266</v>
      </c>
      <c r="D189" s="171" t="s">
        <v>31</v>
      </c>
      <c r="E189" s="172" t="s">
        <v>536</v>
      </c>
      <c r="F189" s="173" t="s">
        <v>542</v>
      </c>
      <c r="G189" s="170" t="s">
        <v>538</v>
      </c>
      <c r="H189" s="170" t="s">
        <v>539</v>
      </c>
      <c r="I189" s="184">
        <f t="shared" si="21"/>
        <v>-266</v>
      </c>
      <c r="J189" s="185"/>
      <c r="K189" s="185"/>
      <c r="L189" s="185"/>
      <c r="M189" s="185"/>
      <c r="N189" s="185"/>
      <c r="O189" s="185">
        <v>-266</v>
      </c>
      <c r="P189" s="185"/>
      <c r="Q189" s="185"/>
      <c r="R189" s="189" t="s">
        <v>540</v>
      </c>
    </row>
    <row r="190" ht="48" spans="1:18">
      <c r="A190" s="149">
        <v>36</v>
      </c>
      <c r="B190" s="174" t="s">
        <v>543</v>
      </c>
      <c r="C190" s="175">
        <v>-0.15</v>
      </c>
      <c r="D190" s="176" t="s">
        <v>31</v>
      </c>
      <c r="E190" s="177" t="s">
        <v>536</v>
      </c>
      <c r="F190" s="178" t="s">
        <v>537</v>
      </c>
      <c r="G190" s="170" t="s">
        <v>538</v>
      </c>
      <c r="H190" s="170" t="s">
        <v>539</v>
      </c>
      <c r="I190" s="186">
        <f t="shared" si="21"/>
        <v>-0.15</v>
      </c>
      <c r="J190" s="187"/>
      <c r="K190" s="187"/>
      <c r="L190" s="187"/>
      <c r="M190" s="187"/>
      <c r="N190" s="187"/>
      <c r="O190" s="187">
        <v>-0.15</v>
      </c>
      <c r="P190" s="187"/>
      <c r="Q190" s="187"/>
      <c r="R190" s="189" t="s">
        <v>540</v>
      </c>
    </row>
    <row r="191" ht="36" spans="1:18">
      <c r="A191" s="149">
        <v>37</v>
      </c>
      <c r="B191" s="166" t="s">
        <v>544</v>
      </c>
      <c r="C191" s="108">
        <v>2400</v>
      </c>
      <c r="D191" s="171" t="s">
        <v>25</v>
      </c>
      <c r="E191" s="168" t="s">
        <v>505</v>
      </c>
      <c r="F191" s="169" t="s">
        <v>545</v>
      </c>
      <c r="G191" s="159" t="s">
        <v>507</v>
      </c>
      <c r="H191" s="170" t="s">
        <v>546</v>
      </c>
      <c r="I191" s="184">
        <f t="shared" si="21"/>
        <v>2400</v>
      </c>
      <c r="J191" s="185"/>
      <c r="K191" s="185"/>
      <c r="L191" s="185"/>
      <c r="M191" s="185"/>
      <c r="N191" s="185">
        <v>1715</v>
      </c>
      <c r="O191" s="188">
        <v>220</v>
      </c>
      <c r="P191" s="185">
        <v>205</v>
      </c>
      <c r="Q191" s="185">
        <v>260</v>
      </c>
      <c r="R191" s="193"/>
    </row>
    <row r="192" ht="60" spans="1:18">
      <c r="A192" s="149">
        <v>38</v>
      </c>
      <c r="B192" s="166" t="s">
        <v>547</v>
      </c>
      <c r="C192" s="108">
        <v>23479.3</v>
      </c>
      <c r="D192" s="171" t="s">
        <v>25</v>
      </c>
      <c r="E192" s="168" t="s">
        <v>505</v>
      </c>
      <c r="F192" s="169" t="s">
        <v>545</v>
      </c>
      <c r="G192" s="159" t="s">
        <v>507</v>
      </c>
      <c r="H192" s="170" t="s">
        <v>546</v>
      </c>
      <c r="I192" s="184">
        <f t="shared" si="21"/>
        <v>23479.3</v>
      </c>
      <c r="J192" s="185"/>
      <c r="K192" s="185">
        <v>6227.3</v>
      </c>
      <c r="L192" s="185">
        <v>6937.6</v>
      </c>
      <c r="M192" s="185">
        <v>2897.4</v>
      </c>
      <c r="N192" s="185">
        <v>2532.7</v>
      </c>
      <c r="O192" s="188">
        <v>1854.6</v>
      </c>
      <c r="P192" s="188">
        <v>2769.7</v>
      </c>
      <c r="Q192" s="188">
        <v>260</v>
      </c>
      <c r="R192" s="189" t="s">
        <v>548</v>
      </c>
    </row>
    <row r="193" ht="24" spans="1:18">
      <c r="A193" s="149">
        <v>39</v>
      </c>
      <c r="B193" s="166" t="s">
        <v>549</v>
      </c>
      <c r="C193" s="108">
        <v>129</v>
      </c>
      <c r="D193" s="171" t="s">
        <v>25</v>
      </c>
      <c r="E193" s="172" t="s">
        <v>550</v>
      </c>
      <c r="F193" s="169" t="s">
        <v>551</v>
      </c>
      <c r="G193" s="170" t="s">
        <v>538</v>
      </c>
      <c r="H193" s="194" t="s">
        <v>552</v>
      </c>
      <c r="I193" s="184">
        <f t="shared" si="21"/>
        <v>129</v>
      </c>
      <c r="J193" s="185"/>
      <c r="K193" s="185"/>
      <c r="L193" s="185"/>
      <c r="M193" s="185"/>
      <c r="N193" s="185"/>
      <c r="O193" s="188">
        <v>129</v>
      </c>
      <c r="P193" s="185"/>
      <c r="Q193" s="185"/>
      <c r="R193" s="193"/>
    </row>
    <row r="194" ht="36" spans="1:18">
      <c r="A194" s="149">
        <v>40</v>
      </c>
      <c r="B194" s="195" t="s">
        <v>553</v>
      </c>
      <c r="C194" s="108">
        <v>650</v>
      </c>
      <c r="D194" s="171" t="s">
        <v>25</v>
      </c>
      <c r="E194" s="172" t="s">
        <v>550</v>
      </c>
      <c r="F194" s="169" t="s">
        <v>551</v>
      </c>
      <c r="G194" s="170" t="s">
        <v>538</v>
      </c>
      <c r="H194" s="194" t="s">
        <v>552</v>
      </c>
      <c r="I194" s="184">
        <f t="shared" si="21"/>
        <v>650</v>
      </c>
      <c r="J194" s="185"/>
      <c r="K194" s="185"/>
      <c r="L194" s="185"/>
      <c r="M194" s="185"/>
      <c r="N194" s="185">
        <v>650</v>
      </c>
      <c r="O194" s="185"/>
      <c r="P194" s="185"/>
      <c r="Q194" s="185"/>
      <c r="R194" s="193"/>
    </row>
    <row r="195" ht="36" spans="1:18">
      <c r="A195" s="149">
        <v>41</v>
      </c>
      <c r="B195" s="195" t="s">
        <v>554</v>
      </c>
      <c r="C195" s="108">
        <v>2142</v>
      </c>
      <c r="D195" s="171" t="s">
        <v>25</v>
      </c>
      <c r="E195" s="172" t="s">
        <v>550</v>
      </c>
      <c r="F195" s="169" t="s">
        <v>551</v>
      </c>
      <c r="G195" s="170" t="s">
        <v>538</v>
      </c>
      <c r="H195" s="194" t="s">
        <v>552</v>
      </c>
      <c r="I195" s="184">
        <f t="shared" si="21"/>
        <v>2142</v>
      </c>
      <c r="J195" s="185"/>
      <c r="K195" s="185"/>
      <c r="L195" s="185"/>
      <c r="M195" s="185">
        <v>1071</v>
      </c>
      <c r="N195" s="185">
        <v>1071</v>
      </c>
      <c r="O195" s="185"/>
      <c r="P195" s="185"/>
      <c r="Q195" s="185"/>
      <c r="R195" s="193"/>
    </row>
    <row r="196" ht="24" spans="1:18">
      <c r="A196" s="149">
        <v>42</v>
      </c>
      <c r="B196" s="195" t="s">
        <v>555</v>
      </c>
      <c r="C196" s="108">
        <v>140</v>
      </c>
      <c r="D196" s="171" t="s">
        <v>25</v>
      </c>
      <c r="E196" s="172" t="s">
        <v>550</v>
      </c>
      <c r="F196" s="169" t="s">
        <v>551</v>
      </c>
      <c r="G196" s="170" t="s">
        <v>538</v>
      </c>
      <c r="H196" s="194" t="s">
        <v>552</v>
      </c>
      <c r="I196" s="184">
        <f t="shared" si="21"/>
        <v>140</v>
      </c>
      <c r="J196" s="203">
        <v>20</v>
      </c>
      <c r="K196" s="185"/>
      <c r="L196" s="185"/>
      <c r="M196" s="185">
        <v>120</v>
      </c>
      <c r="N196" s="185"/>
      <c r="O196" s="185"/>
      <c r="P196" s="185"/>
      <c r="Q196" s="185"/>
      <c r="R196" s="172" t="s">
        <v>556</v>
      </c>
    </row>
    <row r="197" ht="36" spans="1:18">
      <c r="A197" s="149">
        <v>43</v>
      </c>
      <c r="B197" s="195" t="s">
        <v>557</v>
      </c>
      <c r="C197" s="108">
        <v>252</v>
      </c>
      <c r="D197" s="171" t="s">
        <v>25</v>
      </c>
      <c r="E197" s="172" t="s">
        <v>550</v>
      </c>
      <c r="F197" s="169" t="s">
        <v>551</v>
      </c>
      <c r="G197" s="170" t="s">
        <v>538</v>
      </c>
      <c r="H197" s="194" t="s">
        <v>552</v>
      </c>
      <c r="I197" s="184">
        <f t="shared" si="21"/>
        <v>252</v>
      </c>
      <c r="J197" s="185"/>
      <c r="K197" s="185">
        <v>58</v>
      </c>
      <c r="L197" s="185">
        <v>20</v>
      </c>
      <c r="M197" s="185">
        <v>60</v>
      </c>
      <c r="N197" s="185">
        <v>20</v>
      </c>
      <c r="O197" s="185"/>
      <c r="P197" s="185">
        <v>36</v>
      </c>
      <c r="Q197" s="185">
        <v>58</v>
      </c>
      <c r="R197" s="193"/>
    </row>
    <row r="198" ht="36" spans="1:18">
      <c r="A198" s="149">
        <v>44</v>
      </c>
      <c r="B198" s="195" t="s">
        <v>558</v>
      </c>
      <c r="C198" s="108">
        <v>2517</v>
      </c>
      <c r="D198" s="171" t="s">
        <v>25</v>
      </c>
      <c r="E198" s="172" t="s">
        <v>550</v>
      </c>
      <c r="F198" s="169" t="s">
        <v>551</v>
      </c>
      <c r="G198" s="170" t="s">
        <v>538</v>
      </c>
      <c r="H198" s="194" t="s">
        <v>552</v>
      </c>
      <c r="I198" s="184">
        <f t="shared" si="21"/>
        <v>2517</v>
      </c>
      <c r="J198" s="185"/>
      <c r="K198" s="185">
        <v>1754</v>
      </c>
      <c r="L198" s="185"/>
      <c r="M198" s="185"/>
      <c r="N198" s="185">
        <v>763</v>
      </c>
      <c r="O198" s="185"/>
      <c r="P198" s="185"/>
      <c r="Q198" s="185"/>
      <c r="R198" s="193"/>
    </row>
    <row r="199" ht="24" spans="1:18">
      <c r="A199" s="149">
        <v>45</v>
      </c>
      <c r="B199" s="195" t="s">
        <v>559</v>
      </c>
      <c r="C199" s="108">
        <v>100</v>
      </c>
      <c r="D199" s="171" t="s">
        <v>31</v>
      </c>
      <c r="E199" s="172" t="s">
        <v>560</v>
      </c>
      <c r="F199" s="169" t="s">
        <v>561</v>
      </c>
      <c r="G199" s="170" t="s">
        <v>517</v>
      </c>
      <c r="H199" s="194" t="s">
        <v>562</v>
      </c>
      <c r="I199" s="184">
        <f t="shared" si="21"/>
        <v>100</v>
      </c>
      <c r="J199" s="185"/>
      <c r="K199" s="185"/>
      <c r="L199" s="185"/>
      <c r="M199" s="185"/>
      <c r="N199" s="185">
        <v>100</v>
      </c>
      <c r="O199" s="185"/>
      <c r="P199" s="185"/>
      <c r="Q199" s="185"/>
      <c r="R199" s="193"/>
    </row>
    <row r="200" ht="36" spans="1:18">
      <c r="A200" s="149">
        <v>46</v>
      </c>
      <c r="B200" s="195" t="s">
        <v>563</v>
      </c>
      <c r="C200" s="108">
        <v>47.43</v>
      </c>
      <c r="D200" s="171" t="s">
        <v>25</v>
      </c>
      <c r="E200" s="166" t="s">
        <v>564</v>
      </c>
      <c r="F200" s="169" t="s">
        <v>565</v>
      </c>
      <c r="G200" s="170" t="s">
        <v>566</v>
      </c>
      <c r="H200" s="194" t="s">
        <v>567</v>
      </c>
      <c r="I200" s="184">
        <f t="shared" si="21"/>
        <v>47.43</v>
      </c>
      <c r="J200" s="185"/>
      <c r="K200" s="185"/>
      <c r="L200" s="185"/>
      <c r="M200" s="185"/>
      <c r="N200" s="185"/>
      <c r="O200" s="185">
        <v>47.43</v>
      </c>
      <c r="P200" s="185"/>
      <c r="Q200" s="185"/>
      <c r="R200" s="193"/>
    </row>
    <row r="201" ht="36" spans="1:18">
      <c r="A201" s="196">
        <v>47</v>
      </c>
      <c r="B201" s="197" t="s">
        <v>568</v>
      </c>
      <c r="C201" s="175">
        <v>1.71</v>
      </c>
      <c r="D201" s="176" t="s">
        <v>25</v>
      </c>
      <c r="E201" s="174" t="s">
        <v>569</v>
      </c>
      <c r="F201" s="169" t="s">
        <v>565</v>
      </c>
      <c r="G201" s="170" t="s">
        <v>566</v>
      </c>
      <c r="H201" s="194" t="s">
        <v>567</v>
      </c>
      <c r="I201" s="184">
        <f t="shared" si="21"/>
        <v>1.71</v>
      </c>
      <c r="J201" s="185"/>
      <c r="K201" s="185"/>
      <c r="L201" s="185"/>
      <c r="M201" s="185"/>
      <c r="N201" s="185"/>
      <c r="O201" s="185">
        <v>1.71</v>
      </c>
      <c r="P201" s="185"/>
      <c r="Q201" s="185"/>
      <c r="R201" s="193"/>
    </row>
    <row r="202" ht="36" spans="1:18">
      <c r="A202" s="196">
        <v>48</v>
      </c>
      <c r="B202" s="197" t="s">
        <v>570</v>
      </c>
      <c r="C202" s="175">
        <v>2016</v>
      </c>
      <c r="D202" s="176" t="s">
        <v>31</v>
      </c>
      <c r="E202" s="174" t="s">
        <v>560</v>
      </c>
      <c r="F202" s="169" t="s">
        <v>571</v>
      </c>
      <c r="G202" s="170" t="s">
        <v>517</v>
      </c>
      <c r="H202" s="194" t="s">
        <v>572</v>
      </c>
      <c r="I202" s="184">
        <f t="shared" si="21"/>
        <v>2016</v>
      </c>
      <c r="J202" s="185"/>
      <c r="K202" s="185">
        <v>423.2</v>
      </c>
      <c r="L202" s="185">
        <v>423.2</v>
      </c>
      <c r="M202" s="185">
        <v>317.8</v>
      </c>
      <c r="N202" s="185">
        <v>650.2</v>
      </c>
      <c r="O202" s="185">
        <v>62.48</v>
      </c>
      <c r="P202" s="185">
        <v>102.8</v>
      </c>
      <c r="Q202" s="185">
        <v>36.32</v>
      </c>
      <c r="R202" s="193"/>
    </row>
    <row r="203" ht="36" spans="1:18">
      <c r="A203" s="196">
        <v>49</v>
      </c>
      <c r="B203" s="197" t="s">
        <v>573</v>
      </c>
      <c r="C203" s="175">
        <v>1.68</v>
      </c>
      <c r="D203" s="176" t="s">
        <v>31</v>
      </c>
      <c r="E203" s="174" t="s">
        <v>574</v>
      </c>
      <c r="F203" s="169" t="s">
        <v>575</v>
      </c>
      <c r="G203" s="170" t="s">
        <v>576</v>
      </c>
      <c r="H203" s="194" t="s">
        <v>577</v>
      </c>
      <c r="I203" s="184">
        <f t="shared" si="21"/>
        <v>1.68</v>
      </c>
      <c r="J203" s="185"/>
      <c r="K203" s="185"/>
      <c r="L203" s="185"/>
      <c r="M203" s="185"/>
      <c r="N203" s="185"/>
      <c r="O203" s="185">
        <v>1.68</v>
      </c>
      <c r="P203" s="185"/>
      <c r="Q203" s="185"/>
      <c r="R203" s="193"/>
    </row>
    <row r="204" ht="48" spans="1:18">
      <c r="A204" s="196">
        <v>50</v>
      </c>
      <c r="B204" s="197" t="s">
        <v>578</v>
      </c>
      <c r="C204" s="175">
        <v>335</v>
      </c>
      <c r="D204" s="176" t="s">
        <v>31</v>
      </c>
      <c r="E204" s="174" t="s">
        <v>560</v>
      </c>
      <c r="F204" s="169" t="s">
        <v>579</v>
      </c>
      <c r="G204" s="170" t="s">
        <v>517</v>
      </c>
      <c r="H204" s="194" t="s">
        <v>580</v>
      </c>
      <c r="I204" s="184">
        <f t="shared" si="21"/>
        <v>335</v>
      </c>
      <c r="J204" s="185">
        <v>170</v>
      </c>
      <c r="K204" s="185">
        <v>85</v>
      </c>
      <c r="L204" s="185">
        <v>40</v>
      </c>
      <c r="M204" s="185"/>
      <c r="N204" s="185"/>
      <c r="O204" s="185"/>
      <c r="P204" s="185">
        <v>40</v>
      </c>
      <c r="Q204" s="185"/>
      <c r="R204" s="132" t="s">
        <v>581</v>
      </c>
    </row>
    <row r="205" ht="36" spans="1:18">
      <c r="A205" s="196">
        <v>51</v>
      </c>
      <c r="B205" s="197" t="s">
        <v>582</v>
      </c>
      <c r="C205" s="175">
        <v>120</v>
      </c>
      <c r="D205" s="176" t="s">
        <v>25</v>
      </c>
      <c r="E205" s="174" t="s">
        <v>550</v>
      </c>
      <c r="F205" s="169" t="s">
        <v>583</v>
      </c>
      <c r="G205" s="170" t="s">
        <v>584</v>
      </c>
      <c r="H205" s="194" t="s">
        <v>580</v>
      </c>
      <c r="I205" s="184">
        <f t="shared" si="21"/>
        <v>120</v>
      </c>
      <c r="J205" s="203">
        <v>100</v>
      </c>
      <c r="K205" s="185">
        <v>10</v>
      </c>
      <c r="L205" s="185"/>
      <c r="M205" s="185">
        <v>10</v>
      </c>
      <c r="N205" s="185"/>
      <c r="O205" s="185"/>
      <c r="P205" s="185"/>
      <c r="Q205" s="185"/>
      <c r="R205" s="193" t="s">
        <v>585</v>
      </c>
    </row>
    <row r="206" ht="36" spans="1:18">
      <c r="A206" s="196">
        <v>52</v>
      </c>
      <c r="B206" s="197" t="s">
        <v>586</v>
      </c>
      <c r="C206" s="175">
        <v>312</v>
      </c>
      <c r="D206" s="176" t="s">
        <v>25</v>
      </c>
      <c r="E206" s="174" t="s">
        <v>587</v>
      </c>
      <c r="F206" s="169" t="s">
        <v>588</v>
      </c>
      <c r="G206" s="170" t="s">
        <v>589</v>
      </c>
      <c r="H206" s="194" t="s">
        <v>590</v>
      </c>
      <c r="I206" s="184">
        <f t="shared" si="21"/>
        <v>312</v>
      </c>
      <c r="J206" s="185"/>
      <c r="K206" s="185">
        <v>44.46</v>
      </c>
      <c r="L206" s="185">
        <v>58.5</v>
      </c>
      <c r="M206" s="185">
        <v>50.7</v>
      </c>
      <c r="N206" s="185">
        <v>95.94</v>
      </c>
      <c r="O206" s="185">
        <v>25.74</v>
      </c>
      <c r="P206" s="185">
        <v>15.21</v>
      </c>
      <c r="Q206" s="185">
        <v>21.45</v>
      </c>
      <c r="R206" s="193"/>
    </row>
    <row r="207" ht="36" spans="1:18">
      <c r="A207" s="196">
        <v>53</v>
      </c>
      <c r="B207" s="197" t="s">
        <v>591</v>
      </c>
      <c r="C207" s="175">
        <v>60</v>
      </c>
      <c r="D207" s="176" t="s">
        <v>25</v>
      </c>
      <c r="E207" s="174" t="s">
        <v>587</v>
      </c>
      <c r="F207" s="169" t="s">
        <v>588</v>
      </c>
      <c r="G207" s="170" t="s">
        <v>589</v>
      </c>
      <c r="H207" s="194" t="s">
        <v>590</v>
      </c>
      <c r="I207" s="184">
        <f t="shared" si="21"/>
        <v>60</v>
      </c>
      <c r="J207" s="185"/>
      <c r="K207" s="185"/>
      <c r="L207" s="185"/>
      <c r="M207" s="185"/>
      <c r="N207" s="185">
        <v>60</v>
      </c>
      <c r="O207" s="185"/>
      <c r="P207" s="185"/>
      <c r="Q207" s="185"/>
      <c r="R207" s="193"/>
    </row>
    <row r="208" ht="36" spans="1:18">
      <c r="A208" s="196">
        <v>54</v>
      </c>
      <c r="B208" s="197" t="s">
        <v>592</v>
      </c>
      <c r="C208" s="175">
        <v>1280</v>
      </c>
      <c r="D208" s="176" t="s">
        <v>25</v>
      </c>
      <c r="E208" s="174" t="s">
        <v>587</v>
      </c>
      <c r="F208" s="169" t="s">
        <v>588</v>
      </c>
      <c r="G208" s="170" t="s">
        <v>589</v>
      </c>
      <c r="H208" s="194" t="s">
        <v>590</v>
      </c>
      <c r="I208" s="184">
        <f t="shared" si="21"/>
        <v>1280</v>
      </c>
      <c r="J208" s="185"/>
      <c r="K208" s="185"/>
      <c r="L208" s="185"/>
      <c r="M208" s="185"/>
      <c r="N208" s="185">
        <v>1280</v>
      </c>
      <c r="O208" s="185"/>
      <c r="P208" s="185"/>
      <c r="Q208" s="185"/>
      <c r="R208" s="193"/>
    </row>
    <row r="209" ht="48" spans="1:18">
      <c r="A209" s="196">
        <v>55</v>
      </c>
      <c r="B209" s="197" t="s">
        <v>593</v>
      </c>
      <c r="C209" s="175">
        <v>9622.95</v>
      </c>
      <c r="D209" s="176" t="s">
        <v>25</v>
      </c>
      <c r="E209" s="174" t="s">
        <v>594</v>
      </c>
      <c r="F209" s="169" t="s">
        <v>595</v>
      </c>
      <c r="G209" s="170" t="s">
        <v>576</v>
      </c>
      <c r="H209" s="194" t="s">
        <v>590</v>
      </c>
      <c r="I209" s="184">
        <f t="shared" si="21"/>
        <v>9622.95</v>
      </c>
      <c r="J209" s="185">
        <v>2761.48</v>
      </c>
      <c r="K209" s="185">
        <v>2076.8</v>
      </c>
      <c r="L209" s="185">
        <v>1908.22</v>
      </c>
      <c r="M209" s="185">
        <v>2540.8</v>
      </c>
      <c r="N209" s="185"/>
      <c r="O209" s="185">
        <v>335.65</v>
      </c>
      <c r="P209" s="185"/>
      <c r="Q209" s="185"/>
      <c r="R209" s="193"/>
    </row>
    <row r="210" ht="48" spans="1:18">
      <c r="A210" s="196">
        <v>56</v>
      </c>
      <c r="B210" s="197" t="s">
        <v>596</v>
      </c>
      <c r="C210" s="175">
        <v>0</v>
      </c>
      <c r="D210" s="176" t="s">
        <v>25</v>
      </c>
      <c r="E210" s="174" t="s">
        <v>594</v>
      </c>
      <c r="F210" s="169" t="s">
        <v>595</v>
      </c>
      <c r="G210" s="170" t="s">
        <v>517</v>
      </c>
      <c r="H210" s="194" t="s">
        <v>590</v>
      </c>
      <c r="I210" s="184">
        <f t="shared" si="21"/>
        <v>0</v>
      </c>
      <c r="J210" s="185"/>
      <c r="K210" s="185">
        <v>36.32</v>
      </c>
      <c r="L210" s="185"/>
      <c r="M210" s="185">
        <v>62.48</v>
      </c>
      <c r="N210" s="185"/>
      <c r="O210" s="185">
        <v>-62.48</v>
      </c>
      <c r="P210" s="185"/>
      <c r="Q210" s="185">
        <v>-36.32</v>
      </c>
      <c r="R210" s="193"/>
    </row>
    <row r="211" ht="36" spans="1:18">
      <c r="A211" s="196">
        <v>57</v>
      </c>
      <c r="B211" s="197" t="s">
        <v>597</v>
      </c>
      <c r="C211" s="175">
        <v>27355.5</v>
      </c>
      <c r="D211" s="176" t="s">
        <v>25</v>
      </c>
      <c r="E211" s="174" t="s">
        <v>598</v>
      </c>
      <c r="F211" s="169" t="s">
        <v>599</v>
      </c>
      <c r="G211" s="170" t="s">
        <v>589</v>
      </c>
      <c r="H211" s="194" t="s">
        <v>600</v>
      </c>
      <c r="I211" s="184">
        <f t="shared" si="21"/>
        <v>27355.5</v>
      </c>
      <c r="J211" s="185"/>
      <c r="K211" s="185">
        <v>2319.708</v>
      </c>
      <c r="L211" s="185">
        <v>3802.5</v>
      </c>
      <c r="M211" s="185">
        <v>4049</v>
      </c>
      <c r="N211" s="185">
        <v>2951.5</v>
      </c>
      <c r="O211" s="185">
        <v>5162.5</v>
      </c>
      <c r="P211" s="185">
        <v>2491.7</v>
      </c>
      <c r="Q211" s="185">
        <v>6578.592</v>
      </c>
      <c r="R211" s="193"/>
    </row>
    <row r="212" ht="36" spans="1:18">
      <c r="A212" s="196">
        <v>58</v>
      </c>
      <c r="B212" s="166" t="s">
        <v>601</v>
      </c>
      <c r="C212" s="175">
        <v>264.19</v>
      </c>
      <c r="D212" s="108" t="s">
        <v>25</v>
      </c>
      <c r="E212" s="198" t="s">
        <v>602</v>
      </c>
      <c r="F212" s="169" t="s">
        <v>603</v>
      </c>
      <c r="G212" s="170" t="s">
        <v>604</v>
      </c>
      <c r="H212" s="170" t="s">
        <v>605</v>
      </c>
      <c r="I212" s="184">
        <v>264.19</v>
      </c>
      <c r="J212" s="185"/>
      <c r="K212" s="185"/>
      <c r="L212" s="185"/>
      <c r="M212" s="185"/>
      <c r="N212" s="185"/>
      <c r="O212" s="185">
        <v>264.19</v>
      </c>
      <c r="P212" s="185"/>
      <c r="Q212" s="185"/>
      <c r="R212" s="193"/>
    </row>
    <row r="213" ht="36" spans="1:18">
      <c r="A213" s="196">
        <v>59</v>
      </c>
      <c r="B213" s="197" t="s">
        <v>606</v>
      </c>
      <c r="C213" s="175">
        <v>150</v>
      </c>
      <c r="D213" s="176" t="s">
        <v>31</v>
      </c>
      <c r="E213" s="174" t="s">
        <v>560</v>
      </c>
      <c r="F213" s="169" t="s">
        <v>607</v>
      </c>
      <c r="G213" s="170" t="s">
        <v>517</v>
      </c>
      <c r="H213" s="194" t="s">
        <v>608</v>
      </c>
      <c r="I213" s="184">
        <f t="shared" ref="I213:I220" si="22">SUM(J213:Q213)</f>
        <v>150</v>
      </c>
      <c r="J213" s="185"/>
      <c r="K213" s="204">
        <v>26</v>
      </c>
      <c r="L213" s="204">
        <v>29</v>
      </c>
      <c r="M213" s="204">
        <v>26</v>
      </c>
      <c r="N213" s="204">
        <v>25</v>
      </c>
      <c r="O213" s="204">
        <v>16</v>
      </c>
      <c r="P213" s="204">
        <v>12</v>
      </c>
      <c r="Q213" s="204">
        <v>16</v>
      </c>
      <c r="R213" s="193" t="s">
        <v>609</v>
      </c>
    </row>
    <row r="214" ht="36" spans="1:18">
      <c r="A214" s="196">
        <v>60</v>
      </c>
      <c r="B214" s="197" t="s">
        <v>610</v>
      </c>
      <c r="C214" s="175">
        <v>2370</v>
      </c>
      <c r="D214" s="176" t="s">
        <v>25</v>
      </c>
      <c r="E214" s="174" t="s">
        <v>587</v>
      </c>
      <c r="F214" s="169" t="s">
        <v>611</v>
      </c>
      <c r="G214" s="170" t="s">
        <v>589</v>
      </c>
      <c r="H214" s="194" t="s">
        <v>612</v>
      </c>
      <c r="I214" s="184">
        <f t="shared" si="22"/>
        <v>2370</v>
      </c>
      <c r="J214" s="203">
        <v>80</v>
      </c>
      <c r="K214" s="185">
        <v>290</v>
      </c>
      <c r="L214" s="185">
        <v>315</v>
      </c>
      <c r="M214" s="185">
        <v>90</v>
      </c>
      <c r="N214" s="185">
        <v>110</v>
      </c>
      <c r="O214" s="185">
        <v>710</v>
      </c>
      <c r="P214" s="185">
        <v>725</v>
      </c>
      <c r="Q214" s="185">
        <v>50</v>
      </c>
      <c r="R214" s="132" t="s">
        <v>613</v>
      </c>
    </row>
    <row r="215" ht="36" spans="1:18">
      <c r="A215" s="196">
        <v>61</v>
      </c>
      <c r="B215" s="197" t="s">
        <v>614</v>
      </c>
      <c r="C215" s="175">
        <v>150</v>
      </c>
      <c r="D215" s="176" t="s">
        <v>25</v>
      </c>
      <c r="E215" s="174" t="s">
        <v>505</v>
      </c>
      <c r="F215" s="169" t="s">
        <v>615</v>
      </c>
      <c r="G215" s="170" t="s">
        <v>507</v>
      </c>
      <c r="H215" s="194" t="s">
        <v>616</v>
      </c>
      <c r="I215" s="184">
        <f t="shared" si="22"/>
        <v>150</v>
      </c>
      <c r="J215" s="185"/>
      <c r="K215" s="185">
        <v>24</v>
      </c>
      <c r="L215" s="185">
        <v>24</v>
      </c>
      <c r="M215" s="185">
        <v>30</v>
      </c>
      <c r="N215" s="185">
        <v>30</v>
      </c>
      <c r="O215" s="185">
        <v>14</v>
      </c>
      <c r="P215" s="185">
        <v>14</v>
      </c>
      <c r="Q215" s="185">
        <v>14</v>
      </c>
      <c r="R215" s="193"/>
    </row>
    <row r="216" customFormat="1" ht="38.25" customHeight="1" spans="1:18">
      <c r="A216" s="196">
        <v>62</v>
      </c>
      <c r="B216" s="197" t="s">
        <v>617</v>
      </c>
      <c r="C216" s="175">
        <v>64</v>
      </c>
      <c r="D216" s="176" t="s">
        <v>25</v>
      </c>
      <c r="E216" s="174" t="s">
        <v>587</v>
      </c>
      <c r="F216" s="169" t="s">
        <v>615</v>
      </c>
      <c r="G216" s="170" t="s">
        <v>589</v>
      </c>
      <c r="H216" s="194" t="s">
        <v>616</v>
      </c>
      <c r="I216" s="184">
        <f t="shared" si="22"/>
        <v>64</v>
      </c>
      <c r="J216" s="185"/>
      <c r="K216" s="185">
        <v>24</v>
      </c>
      <c r="L216" s="185">
        <v>16</v>
      </c>
      <c r="M216" s="185"/>
      <c r="N216" s="185">
        <v>16</v>
      </c>
      <c r="O216" s="185">
        <v>8</v>
      </c>
      <c r="P216" s="185"/>
      <c r="Q216" s="185"/>
      <c r="R216" s="193"/>
    </row>
    <row r="217" ht="36" spans="1:18">
      <c r="A217" s="196">
        <v>63</v>
      </c>
      <c r="B217" s="197" t="s">
        <v>618</v>
      </c>
      <c r="C217" s="175">
        <v>80</v>
      </c>
      <c r="D217" s="176" t="s">
        <v>31</v>
      </c>
      <c r="E217" s="174" t="s">
        <v>560</v>
      </c>
      <c r="F217" s="169" t="s">
        <v>615</v>
      </c>
      <c r="G217" s="170" t="s">
        <v>517</v>
      </c>
      <c r="H217" s="194" t="s">
        <v>616</v>
      </c>
      <c r="I217" s="184">
        <f t="shared" si="22"/>
        <v>80</v>
      </c>
      <c r="J217" s="185"/>
      <c r="K217" s="185">
        <v>20</v>
      </c>
      <c r="L217" s="185">
        <v>17</v>
      </c>
      <c r="M217" s="185">
        <v>16</v>
      </c>
      <c r="N217" s="185">
        <v>27</v>
      </c>
      <c r="O217" s="185"/>
      <c r="P217" s="185"/>
      <c r="Q217" s="185"/>
      <c r="R217" s="193"/>
    </row>
    <row r="218" ht="36" spans="1:18">
      <c r="A218" s="196">
        <v>64</v>
      </c>
      <c r="B218" s="197" t="s">
        <v>619</v>
      </c>
      <c r="C218" s="175">
        <v>65</v>
      </c>
      <c r="D218" s="176" t="s">
        <v>31</v>
      </c>
      <c r="E218" s="174" t="s">
        <v>560</v>
      </c>
      <c r="F218" s="178" t="s">
        <v>615</v>
      </c>
      <c r="G218" s="199" t="s">
        <v>517</v>
      </c>
      <c r="H218" s="200" t="s">
        <v>616</v>
      </c>
      <c r="I218" s="184">
        <f t="shared" si="22"/>
        <v>65</v>
      </c>
      <c r="J218" s="187"/>
      <c r="K218" s="187">
        <v>20</v>
      </c>
      <c r="L218" s="187">
        <v>45</v>
      </c>
      <c r="M218" s="187"/>
      <c r="N218" s="187"/>
      <c r="O218" s="187"/>
      <c r="P218" s="187"/>
      <c r="Q218" s="187"/>
      <c r="R218" s="205"/>
    </row>
    <row r="219" ht="36" spans="1:18">
      <c r="A219" s="196">
        <v>65</v>
      </c>
      <c r="B219" s="195" t="s">
        <v>620</v>
      </c>
      <c r="C219" s="108">
        <v>20</v>
      </c>
      <c r="D219" s="171" t="s">
        <v>31</v>
      </c>
      <c r="E219" s="166" t="s">
        <v>560</v>
      </c>
      <c r="F219" s="169" t="s">
        <v>615</v>
      </c>
      <c r="G219" s="170" t="s">
        <v>517</v>
      </c>
      <c r="H219" s="194" t="s">
        <v>616</v>
      </c>
      <c r="I219" s="184">
        <f t="shared" si="22"/>
        <v>20</v>
      </c>
      <c r="J219" s="203">
        <v>20</v>
      </c>
      <c r="K219" s="185"/>
      <c r="L219" s="185"/>
      <c r="M219" s="185"/>
      <c r="N219" s="185"/>
      <c r="O219" s="185"/>
      <c r="P219" s="185"/>
      <c r="Q219" s="185"/>
      <c r="R219" s="193" t="s">
        <v>609</v>
      </c>
    </row>
    <row r="220" ht="36" spans="1:18">
      <c r="A220" s="201">
        <v>66</v>
      </c>
      <c r="B220" s="166" t="s">
        <v>621</v>
      </c>
      <c r="C220" s="202">
        <v>300</v>
      </c>
      <c r="D220" s="171" t="s">
        <v>25</v>
      </c>
      <c r="E220" s="166" t="s">
        <v>587</v>
      </c>
      <c r="F220" s="169" t="s">
        <v>622</v>
      </c>
      <c r="G220" s="170" t="s">
        <v>589</v>
      </c>
      <c r="H220" s="170" t="s">
        <v>623</v>
      </c>
      <c r="I220" s="184">
        <f t="shared" si="22"/>
        <v>300</v>
      </c>
      <c r="J220" s="185"/>
      <c r="K220" s="185">
        <v>100</v>
      </c>
      <c r="L220" s="185"/>
      <c r="M220" s="185">
        <v>100</v>
      </c>
      <c r="N220" s="185">
        <v>100</v>
      </c>
      <c r="O220" s="185"/>
      <c r="P220" s="185"/>
      <c r="Q220" s="185"/>
      <c r="R220" s="193"/>
    </row>
  </sheetData>
  <mergeCells count="10">
    <mergeCell ref="A2:R2"/>
    <mergeCell ref="J4:Q4"/>
    <mergeCell ref="A4:A5"/>
    <mergeCell ref="B4:B5"/>
    <mergeCell ref="C4:C5"/>
    <mergeCell ref="D4:D5"/>
    <mergeCell ref="G4:G5"/>
    <mergeCell ref="H4:H5"/>
    <mergeCell ref="I4:I5"/>
    <mergeCell ref="R4:R5"/>
  </mergeCells>
  <hyperlinks>
    <hyperlink ref="B162" r:id="rId1" display="关于下达2019年县级基本财力保障机制奖补资金预算（第二批）的通知" tooltip="关于下达2019年县级基本财力保障机制奖补资金预算（第二批）的通知"/>
  </hyperlinks>
  <pageMargins left="0.699305555555556" right="0.699305555555556" top="0.75" bottom="0.75" header="0.3" footer="0.3"/>
  <pageSetup paperSize="9" orientation="landscape" horizontalDpi="200" verticalDpi="3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699305555555556" right="0.699305555555556" top="0.75" bottom="0.75" header="0.3" footer="0.3"/>
  <pageSetup paperSize="9" orientation="portrait" horizontalDpi="200" verticalDpi="3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699305555555556" right="0.699305555555556" top="0.75" bottom="0.75" header="0.3" footer="0.3"/>
  <pageSetup paperSize="9" orientation="portrait" horizontalDpi="2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lenovo</cp:lastModifiedBy>
  <dcterms:created xsi:type="dcterms:W3CDTF">2006-09-13T11:21:00Z</dcterms:created>
  <dcterms:modified xsi:type="dcterms:W3CDTF">2020-06-04T11:05:36Z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2052-10.1.0.7698</vt:lpwstr>
  </property>
</Properties>
</file>